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e710c1412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rgleich" sheetId="1" r:id="Rf1d91dc8ebde4932"/>
    <x:sheet xmlns:r="http://schemas.openxmlformats.org/officeDocument/2006/relationships" name="Bewertungsmatrix" sheetId="2" r:id="R2ebf3004cc5a4952"/>
    <x:sheet xmlns:r="http://schemas.openxmlformats.org/officeDocument/2006/relationships" name="Verpflichtende Kontrollpunkte" sheetId="3" r:id="R3c06ac01bda74c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0"/>
    <x:numFmt numFmtId="202" formatCode="0.0%"/>
    <x:numFmt numFmtId="203" formatCode="0.0"/>
  </x:numFmts>
  <x:fonts count="9">
    <x:font>
      <x:sz val="11"/>
      <x:name val="Carlito"/>
    </x:font>
    <x:font>
      <x:sz val="11"/>
      <x:color rgb="FF25324A"/>
      <x:name val="Arial"/>
    </x:font>
    <x:font>
      <x:b/>
      <x:sz val="17"/>
      <x:color rgb="FF242D54"/>
      <x:name val="Arial"/>
    </x:font>
    <x:font>
      <x:b/>
      <x:sz val="11"/>
      <x:color rgb="FFFFFFFF"/>
      <x:name val="Arial"/>
    </x:font>
    <x:font>
      <x:sz val="11"/>
      <x:color rgb="FF174A8B"/>
      <x:name val="Arial"/>
    </x:font>
    <x:font>
      <x:b/>
      <x:sz val="11"/>
      <x:color rgb="FF25324A"/>
      <x:name val="Arial"/>
    </x:font>
    <x:font>
      <x:b/>
      <x:sz val="11"/>
      <x:color rgb="FFFFFFFF"/>
      <x:name val="Carlito"/>
    </x:font>
    <x:font>
      <x:sz val="11"/>
      <x:name val="Arial"/>
    </x:font>
    <x:font>
      <x:i/>
      <x:sz val="11"/>
      <x:color rgb="FF65708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2D54"/>
      </x:patternFill>
    </x:fill>
    <x:fill>
      <x:patternFill patternType="solid">
        <x:fgColor rgb="FFFFF4D6"/>
      </x:patternFill>
    </x:fill>
    <x:fill>
      <x:patternFill patternType="solid">
        <x:fgColor rgb="FFF1F4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E851E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4" borderId="0" xfId="0" applyNumberFormat="1" applyFont="1" applyFill="1" applyBorder="1"/>
    <x:xf numFmtId="202" fontId="1" fillId="4" borderId="0" xfId="0" applyNumberFormat="1" applyFont="1" applyFill="1" applyBorder="1"/>
    <x:xf numFmtId="200" fontId="4" fillId="3" borderId="0" xfId="0" applyNumberFormat="1" applyFont="1" applyFill="1" applyBorder="1"/>
    <x:xf numFmtId="203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7" fillId="0" borderId="0" xfId="0" applyNumberFormat="1" applyFont="1" applyFill="1" applyBorder="1"/>
    <x:xf numFmtId="0" fontId="7" fillId="4" borderId="0" xfId="0" applyNumberFormat="1" applyFont="1" applyFill="1" applyBorder="1"/>
    <x:xf numFmtId="0" fontId="8" fillId="0" borderId="0" xfId="0" applyNumberFormat="1" applyFont="1" applyFill="1" applyBorder="1"/>
    <x:xf numFmtId="20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3aaed62a1e496e" /><Relationship Type="http://schemas.openxmlformats.org/officeDocument/2006/relationships/theme" Target="/xl/theme/theme1.xml" Id="Rfd3ce880bb2f4115" /><Relationship Type="http://schemas.openxmlformats.org/officeDocument/2006/relationships/sharedStrings" Target="/xl/sharedStrings.xml" Id="R9b70e0efdf76407b" /><Relationship Type="http://schemas.openxmlformats.org/officeDocument/2006/relationships/worksheet" Target="/xl/worksheets/sheet1.xml" Id="Rf1d91dc8ebde4932" /><Relationship Type="http://schemas.openxmlformats.org/officeDocument/2006/relationships/worksheet" Target="/xl/worksheets/sheet2.xml" Id="R2ebf3004cc5a4952" /><Relationship Type="http://schemas.openxmlformats.org/officeDocument/2006/relationships/worksheet" Target="/xl/worksheets/sheet3.xml" Id="R3c06ac01bda74c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2D54"/>
  </x:sheetPr>
  <x:sheetViews>
    <x:sheetView showGridLines="0" workbookViewId="0"/>
  </x:sheetViews>
  <x:sheetFormatPr defaultRowHeight="15"/>
  <x:cols>
    <x:col min="1" max="1" width="3" hidden="0" customWidth="1"/>
    <x:col min="2" max="2" width="26" hidden="0" customWidth="1"/>
    <x:col min="3" max="3" width="36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</x:row>
    <x:row r="2" ht="25" customHeight="1">
      <x:c r="A2" s="30"/>
      <x:c r="B2" s="31" t="str">
        <x:v>Vergleich Sicherheitsanbieter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</x:row>
    <x:row r="4" ht="25" customHeight="1">
      <x:c r="A4" s="30"/>
      <x:c r="B4" s="30" t="str">
        <x:v>BlueTeam Academy · Effiziente Auswahl von Sicherheitsanbietern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</x:row>
    <x:row r="5" ht="25" customHeight="1">
      <x:c r="A5" s="30"/>
      <x:c r="B5" s="30" t="str">
        <x:v>Fiktives Northstar-Beispiel. Ersetzen Sie Anbieternamen, Bewertungen, Kriterien und Prüfungen durch Ihre Projektdaten.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</x:row>
    <x:row r="6" ht="25" customHeight="1">
      <x:c r="A6" s="30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</x:row>
    <x:row r="7" ht="52" customHeight="1">
      <x:c r="A7" s="30"/>
      <x:c r="B7" s="8" t="str">
        <x:v>Anbietername</x:v>
      </x:c>
      <x:c r="C7" s="8" t="str">
        <x:v>Berechtigung</x:v>
      </x:c>
      <x:c r="D7" s="8" t="str">
        <x:v>Bewertung / 100</x:v>
      </x:c>
      <x:c r="E7" s="8" t="str">
        <x:v>Rang</x:v>
      </x:c>
      <x:c r="F7" s="8" t="str">
        <x:v>Fehlende / ungültige Bewertungen</x:v>
      </x:c>
      <x:c r="G7" s="8" t="str">
        <x:v>Prüfungen ungelöst / nicht bestanden</x:v>
      </x:c>
      <x:c r="H7" s="30"/>
      <x:c r="I7" s="30"/>
      <x:c r="J7" s="30"/>
      <x:c r="K7" s="30"/>
      <x:c r="L7" s="30"/>
      <x:c r="M7" s="30"/>
      <x:c r="N7" s="30"/>
    </x:row>
    <x:row r="8" ht="40" customHeight="1">
      <x:c r="A8" s="30"/>
      <x:c r="B8" s="33" t="str">
        <x:v>Apex</x:v>
      </x:c>
      <x:c r="C8" s="47" t="str">
        <x:f>IF(B8="","",IF(COUNTIFS($B$8:$B$15,B8)&gt;1,"Duplicate vendor name",IF(COUNTIFS('Verpflichtende Kontrollpunkte'!$B$9:$B$18,"&lt;&gt;",'Verpflichtende Kontrollpunkte'!C9:C18,"Nicht bestanden")&gt;0,"Ausgeschlossen: Nicht bestandene Prüfung",IF(OR('Bewertungsmatrix'!$D$6&gt;0,'Bewertungsmatrix'!$C$8=0),"Fix criteria / weights",IF(COUNTA('Verpflichtende Kontrollpunkte'!$B$9:$B$18)=0,"Add mandatory gates",IF(G8&gt;0,"Complete gates",IF(F8&gt;0,"Complete scores","Berechtigt")))))))</x:f>
        <x:v>Ausgeschlossen: Nicht bestandene Prüfung</x:v>
      </x:c>
      <x:c r="D8" s="34" t="str">
        <x:f>IF(C8="Berechtigt",ROUND(SUMPRODUCT('Bewertungsmatrix'!$E$11:$E$60,'Bewertungsmatrix'!F11:F60)/5*100,2),"")</x:f>
      </x:c>
      <x:c r="E8" s="35" t="str">
        <x:f>IF(C8="Berechtigt",1+COUNTIFS($C$8:$C$15,"Berechtigt",$D$8:$D$15,"&gt;"&amp;D8),"")</x:f>
      </x:c>
      <x:c r="F8" s="36" t="n">
        <x:f>IF(B8="","",'Bewertungsmatrix'!$C$8-SUM('Bewertungsmatrix'!P11:P60))</x:f>
        <x:v>4</x:v>
      </x:c>
      <x:c r="G8" s="36" t="n">
        <x:f>IF(B8="","",COUNTA('Verpflichtende Kontrollpunkte'!$B$9:$B$18)-COUNTIFS('Verpflichtende Kontrollpunkte'!$B$9:$B$18,"&lt;&gt;",'Verpflichtende Kontrollpunkte'!C9:C18,"Bestanden"))</x:f>
        <x:v>1</x:v>
      </x:c>
      <x:c r="H8" s="30"/>
      <x:c r="I8" s="30"/>
      <x:c r="J8" s="30"/>
      <x:c r="K8" s="30"/>
      <x:c r="L8" s="30"/>
      <x:c r="M8" s="30"/>
      <x:c r="N8" s="30"/>
    </x:row>
    <x:row r="9" ht="40" customHeight="1">
      <x:c r="A9" s="30"/>
      <x:c r="B9" s="33" t="str">
        <x:v>Beacon</x:v>
      </x:c>
      <x:c r="C9" s="47" t="str">
        <x:f>IF(B9="","",IF(COUNTIFS($B$8:$B$15,B9)&gt;1,"Duplicate vendor name",IF(COUNTIFS('Verpflichtende Kontrollpunkte'!$B$9:$B$18,"&lt;&gt;",'Verpflichtende Kontrollpunkte'!D9:D18,"Nicht bestanden")&gt;0,"Ausgeschlossen: Nicht bestandene Prüfung",IF(OR('Bewertungsmatrix'!$D$6&gt;0,'Bewertungsmatrix'!$C$8=0),"Fix criteria / weights",IF(COUNTA('Verpflichtende Kontrollpunkte'!$B$9:$B$18)=0,"Add mandatory gates",IF(G9&gt;0,"Complete gates",IF(F9&gt;0,"Complete scores","Berechtigt")))))))</x:f>
        <x:v>Berechtigt</x:v>
      </x:c>
      <x:c r="D9" s="34" t="n">
        <x:f>IF(C9="Berechtigt",ROUND(SUMPRODUCT('Bewertungsmatrix'!$E$11:$E$60,'Bewertungsmatrix'!G11:G60)/5*100,2),"")</x:f>
        <x:v>71</x:v>
      </x:c>
      <x:c r="E9" s="35" t="n">
        <x:f>IF(C9="Berechtigt",1+COUNTIFS($C$8:$C$15,"Berechtigt",$D$8:$D$15,"&gt;"&amp;D9),"")</x:f>
        <x:v>2</x:v>
      </x:c>
      <x:c r="F9" s="36" t="n">
        <x:f>IF(B9="","",'Bewertungsmatrix'!$C$8-SUM('Bewertungsmatrix'!Q11:Q60))</x:f>
        <x:v>0</x:v>
      </x:c>
      <x:c r="G9" s="36" t="n">
        <x:f>IF(B9="","",COUNTA('Verpflichtende Kontrollpunkte'!$B$9:$B$18)-COUNTIFS('Verpflichtende Kontrollpunkte'!$B$9:$B$18,"&lt;&gt;",'Verpflichtende Kontrollpunkte'!D9:D18,"Bestanden"))</x:f>
        <x:v>0</x:v>
      </x:c>
      <x:c r="H9" s="30"/>
      <x:c r="I9" s="30"/>
      <x:c r="J9" s="30"/>
      <x:c r="K9" s="30"/>
      <x:c r="L9" s="30"/>
      <x:c r="M9" s="30"/>
      <x:c r="N9" s="30"/>
    </x:row>
    <x:row r="10" ht="40" customHeight="1">
      <x:c r="A10" s="30"/>
      <x:c r="B10" s="33" t="str">
        <x:v>Cedar</x:v>
      </x:c>
      <x:c r="C10" s="47" t="str">
        <x:f>IF(B10="","",IF(COUNTIFS($B$8:$B$15,B10)&gt;1,"Duplicate vendor name",IF(COUNTIFS('Verpflichtende Kontrollpunkte'!$B$9:$B$18,"&lt;&gt;",'Verpflichtende Kontrollpunkte'!E9:E18,"Nicht bestanden")&gt;0,"Ausgeschlossen: Nicht bestandene Prüfung",IF(OR('Bewertungsmatrix'!$D$6&gt;0,'Bewertungsmatrix'!$C$8=0),"Fix criteria / weights",IF(COUNTA('Verpflichtende Kontrollpunkte'!$B$9:$B$18)=0,"Add mandatory gates",IF(G10&gt;0,"Complete gates",IF(F10&gt;0,"Complete scores","Berechtigt")))))))</x:f>
        <x:v>Berechtigt</x:v>
      </x:c>
      <x:c r="D10" s="34" t="n">
        <x:f>IF(C10="Berechtigt",ROUND(SUMPRODUCT('Bewertungsmatrix'!$E$11:$E$60,'Bewertungsmatrix'!H11:H60)/5*100,2),"")</x:f>
        <x:v>73</x:v>
      </x:c>
      <x:c r="E10" s="35" t="n">
        <x:f>IF(C10="Berechtigt",1+COUNTIFS($C$8:$C$15,"Berechtigt",$D$8:$D$15,"&gt;"&amp;D10),"")</x:f>
        <x:v>1</x:v>
      </x:c>
      <x:c r="F10" s="36" t="n">
        <x:f>IF(B10="","",'Bewertungsmatrix'!$C$8-SUM('Bewertungsmatrix'!R11:R60))</x:f>
        <x:v>0</x:v>
      </x:c>
      <x:c r="G10" s="36" t="n">
        <x:f>IF(B10="","",COUNTA('Verpflichtende Kontrollpunkte'!$B$9:$B$18)-COUNTIFS('Verpflichtende Kontrollpunkte'!$B$9:$B$18,"&lt;&gt;",'Verpflichtende Kontrollpunkte'!E9:E18,"Bestanden"))</x:f>
        <x:v>0</x:v>
      </x:c>
      <x:c r="H10" s="30"/>
      <x:c r="I10" s="30"/>
      <x:c r="J10" s="30"/>
      <x:c r="K10" s="30"/>
      <x:c r="L10" s="30"/>
      <x:c r="M10" s="30"/>
      <x:c r="N10" s="30"/>
    </x:row>
    <x:row r="11" ht="40" customHeight="1">
      <x:c r="A11" s="30"/>
      <x:c r="B11" s="33"/>
      <x:c r="C11" s="47" t="str">
        <x:f>IF(B11="","",IF(COUNTIFS($B$8:$B$15,B11)&gt;1,"Duplicate vendor name",IF(COUNTIFS('Verpflichtende Kontrollpunkte'!$B$9:$B$18,"&lt;&gt;",'Verpflichtende Kontrollpunkte'!F9:F18,"Nicht bestanden")&gt;0,"Ausgeschlossen: Nicht bestandene Prüfung",IF(OR('Bewertungsmatrix'!$D$6&gt;0,'Bewertungsmatrix'!$C$8=0),"Fix criteria / weights",IF(COUNTA('Verpflichtende Kontrollpunkte'!$B$9:$B$18)=0,"Add mandatory gates",IF(G11&gt;0,"Complete gates",IF(F11&gt;0,"Complete scores","Berechtigt")))))))</x:f>
      </x:c>
      <x:c r="D11" s="34" t="str">
        <x:f>IF(C11="Berechtigt",ROUND(SUMPRODUCT('Bewertungsmatrix'!$E$11:$E$60,'Bewertungsmatrix'!I11:I60)/5*100,2),"")</x:f>
      </x:c>
      <x:c r="E11" s="35" t="str">
        <x:f>IF(C11="Berechtigt",1+COUNTIFS($C$8:$C$15,"Berechtigt",$D$8:$D$15,"&gt;"&amp;D11),"")</x:f>
      </x:c>
      <x:c r="F11" s="36" t="str">
        <x:f>IF(B11="","",'Bewertungsmatrix'!$C$8-SUM('Bewertungsmatrix'!S11:S60))</x:f>
      </x:c>
      <x:c r="G11" s="36" t="str">
        <x:f>IF(B11="","",COUNTA('Verpflichtende Kontrollpunkte'!$B$9:$B$18)-COUNTIFS('Verpflichtende Kontrollpunkte'!$B$9:$B$18,"&lt;&gt;",'Verpflichtende Kontrollpunkte'!F9:F18,"Bestanden"))</x:f>
      </x:c>
      <x:c r="H11" s="30"/>
      <x:c r="I11" s="30"/>
      <x:c r="J11" s="30"/>
      <x:c r="K11" s="30"/>
      <x:c r="L11" s="30"/>
      <x:c r="M11" s="30"/>
      <x:c r="N11" s="30"/>
    </x:row>
    <x:row r="12" ht="40" customHeight="1">
      <x:c r="A12" s="30"/>
      <x:c r="B12" s="33"/>
      <x:c r="C12" s="47" t="str">
        <x:f>IF(B12="","",IF(COUNTIFS($B$8:$B$15,B12)&gt;1,"Duplicate vendor name",IF(COUNTIFS('Verpflichtende Kontrollpunkte'!$B$9:$B$18,"&lt;&gt;",'Verpflichtende Kontrollpunkte'!G9:G18,"Nicht bestanden")&gt;0,"Ausgeschlossen: Nicht bestandene Prüfung",IF(OR('Bewertungsmatrix'!$D$6&gt;0,'Bewertungsmatrix'!$C$8=0),"Fix criteria / weights",IF(COUNTA('Verpflichtende Kontrollpunkte'!$B$9:$B$18)=0,"Add mandatory gates",IF(G12&gt;0,"Complete gates",IF(F12&gt;0,"Complete scores","Berechtigt")))))))</x:f>
      </x:c>
      <x:c r="D12" s="34" t="str">
        <x:f>IF(C12="Berechtigt",ROUND(SUMPRODUCT('Bewertungsmatrix'!$E$11:$E$60,'Bewertungsmatrix'!J11:J60)/5*100,2),"")</x:f>
      </x:c>
      <x:c r="E12" s="35" t="str">
        <x:f>IF(C12="Berechtigt",1+COUNTIFS($C$8:$C$15,"Berechtigt",$D$8:$D$15,"&gt;"&amp;D12),"")</x:f>
      </x:c>
      <x:c r="F12" s="36" t="str">
        <x:f>IF(B12="","",'Bewertungsmatrix'!$C$8-SUM('Bewertungsmatrix'!T11:T60))</x:f>
      </x:c>
      <x:c r="G12" s="36" t="str">
        <x:f>IF(B12="","",COUNTA('Verpflichtende Kontrollpunkte'!$B$9:$B$18)-COUNTIFS('Verpflichtende Kontrollpunkte'!$B$9:$B$18,"&lt;&gt;",'Verpflichtende Kontrollpunkte'!G9:G18,"Bestanden"))</x:f>
      </x:c>
      <x:c r="H12" s="30"/>
      <x:c r="I12" s="30"/>
      <x:c r="J12" s="30"/>
      <x:c r="K12" s="30"/>
      <x:c r="L12" s="30"/>
      <x:c r="M12" s="30"/>
      <x:c r="N12" s="30"/>
    </x:row>
    <x:row r="13" ht="40" customHeight="1">
      <x:c r="A13" s="30"/>
      <x:c r="B13" s="33"/>
      <x:c r="C13" s="47" t="str">
        <x:f>IF(B13="","",IF(COUNTIFS($B$8:$B$15,B13)&gt;1,"Duplicate vendor name",IF(COUNTIFS('Verpflichtende Kontrollpunkte'!$B$9:$B$18,"&lt;&gt;",'Verpflichtende Kontrollpunkte'!H9:H18,"Nicht bestanden")&gt;0,"Ausgeschlossen: Nicht bestandene Prüfung",IF(OR('Bewertungsmatrix'!$D$6&gt;0,'Bewertungsmatrix'!$C$8=0),"Fix criteria / weights",IF(COUNTA('Verpflichtende Kontrollpunkte'!$B$9:$B$18)=0,"Add mandatory gates",IF(G13&gt;0,"Complete gates",IF(F13&gt;0,"Complete scores","Berechtigt")))))))</x:f>
      </x:c>
      <x:c r="D13" s="34" t="str">
        <x:f>IF(C13="Berechtigt",ROUND(SUMPRODUCT('Bewertungsmatrix'!$E$11:$E$60,'Bewertungsmatrix'!K11:K60)/5*100,2),"")</x:f>
      </x:c>
      <x:c r="E13" s="35" t="str">
        <x:f>IF(C13="Berechtigt",1+COUNTIFS($C$8:$C$15,"Berechtigt",$D$8:$D$15,"&gt;"&amp;D13),"")</x:f>
      </x:c>
      <x:c r="F13" s="36" t="str">
        <x:f>IF(B13="","",'Bewertungsmatrix'!$C$8-SUM('Bewertungsmatrix'!U11:U60))</x:f>
      </x:c>
      <x:c r="G13" s="36" t="str">
        <x:f>IF(B13="","",COUNTA('Verpflichtende Kontrollpunkte'!$B$9:$B$18)-COUNTIFS('Verpflichtende Kontrollpunkte'!$B$9:$B$18,"&lt;&gt;",'Verpflichtende Kontrollpunkte'!H9:H18,"Bestanden"))</x:f>
      </x:c>
      <x:c r="H13" s="30"/>
      <x:c r="I13" s="30"/>
      <x:c r="J13" s="30"/>
      <x:c r="K13" s="30"/>
      <x:c r="L13" s="30"/>
      <x:c r="M13" s="30"/>
      <x:c r="N13" s="30"/>
    </x:row>
    <x:row r="14" ht="40" customHeight="1">
      <x:c r="A14" s="30"/>
      <x:c r="B14" s="33"/>
      <x:c r="C14" s="47" t="str">
        <x:f>IF(B14="","",IF(COUNTIFS($B$8:$B$15,B14)&gt;1,"Duplicate vendor name",IF(COUNTIFS('Verpflichtende Kontrollpunkte'!$B$9:$B$18,"&lt;&gt;",'Verpflichtende Kontrollpunkte'!I9:I18,"Nicht bestanden")&gt;0,"Ausgeschlossen: Nicht bestandene Prüfung",IF(OR('Bewertungsmatrix'!$D$6&gt;0,'Bewertungsmatrix'!$C$8=0),"Fix criteria / weights",IF(COUNTA('Verpflichtende Kontrollpunkte'!$B$9:$B$18)=0,"Add mandatory gates",IF(G14&gt;0,"Complete gates",IF(F14&gt;0,"Complete scores","Berechtigt")))))))</x:f>
      </x:c>
      <x:c r="D14" s="34" t="str">
        <x:f>IF(C14="Berechtigt",ROUND(SUMPRODUCT('Bewertungsmatrix'!$E$11:$E$60,'Bewertungsmatrix'!L11:L60)/5*100,2),"")</x:f>
      </x:c>
      <x:c r="E14" s="35" t="str">
        <x:f>IF(C14="Berechtigt",1+COUNTIFS($C$8:$C$15,"Berechtigt",$D$8:$D$15,"&gt;"&amp;D14),"")</x:f>
      </x:c>
      <x:c r="F14" s="36" t="str">
        <x:f>IF(B14="","",'Bewertungsmatrix'!$C$8-SUM('Bewertungsmatrix'!V11:V60))</x:f>
      </x:c>
      <x:c r="G14" s="36" t="str">
        <x:f>IF(B14="","",COUNTA('Verpflichtende Kontrollpunkte'!$B$9:$B$18)-COUNTIFS('Verpflichtende Kontrollpunkte'!$B$9:$B$18,"&lt;&gt;",'Verpflichtende Kontrollpunkte'!I9:I18,"Bestanden"))</x:f>
      </x:c>
      <x:c r="H14" s="30"/>
      <x:c r="I14" s="30"/>
      <x:c r="J14" s="30"/>
      <x:c r="K14" s="30"/>
      <x:c r="L14" s="30"/>
      <x:c r="M14" s="30"/>
      <x:c r="N14" s="30"/>
    </x:row>
    <x:row r="15" ht="40" customHeight="1">
      <x:c r="A15" s="30"/>
      <x:c r="B15" s="33"/>
      <x:c r="C15" s="47" t="str">
        <x:f>IF(B15="","",IF(COUNTIFS($B$8:$B$15,B15)&gt;1,"Duplicate vendor name",IF(COUNTIFS('Verpflichtende Kontrollpunkte'!$B$9:$B$18,"&lt;&gt;",'Verpflichtende Kontrollpunkte'!J9:J18,"Nicht bestanden")&gt;0,"Ausgeschlossen: Nicht bestandene Prüfung",IF(OR('Bewertungsmatrix'!$D$6&gt;0,'Bewertungsmatrix'!$C$8=0),"Fix criteria / weights",IF(COUNTA('Verpflichtende Kontrollpunkte'!$B$9:$B$18)=0,"Add mandatory gates",IF(G15&gt;0,"Complete gates",IF(F15&gt;0,"Complete scores","Berechtigt")))))))</x:f>
      </x:c>
      <x:c r="D15" s="34" t="str">
        <x:f>IF(C15="Berechtigt",ROUND(SUMPRODUCT('Bewertungsmatrix'!$E$11:$E$60,'Bewertungsmatrix'!M11:M60)/5*100,2),"")</x:f>
      </x:c>
      <x:c r="E15" s="35" t="str">
        <x:f>IF(C15="Berechtigt",1+COUNTIFS($C$8:$C$15,"Berechtigt",$D$8:$D$15,"&gt;"&amp;D15),"")</x:f>
      </x:c>
      <x:c r="F15" s="36" t="str">
        <x:f>IF(B15="","",'Bewertungsmatrix'!$C$8-SUM('Bewertungsmatrix'!W11:W60))</x:f>
      </x:c>
      <x:c r="G15" s="36" t="str">
        <x:f>IF(B15="","",COUNTA('Verpflichtende Kontrollpunkte'!$B$9:$B$18)-COUNTIFS('Verpflichtende Kontrollpunkte'!$B$9:$B$18,"&lt;&gt;",'Verpflichtende Kontrollpunkte'!J9:J18,"Bestanden"))</x:f>
      </x:c>
      <x:c r="H15" s="30"/>
      <x:c r="I15" s="30"/>
      <x:c r="J15" s="30"/>
      <x:c r="K15" s="30"/>
      <x:c r="L15" s="30"/>
      <x:c r="M15" s="30"/>
      <x:c r="N15" s="30"/>
    </x:row>
    <x:row r="16" ht="25" customHeight="1">
      <x:c r="A16" s="30"/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0"/>
    </x:row>
    <x:row r="17" ht="25" customHeight="1">
      <x:c r="A17" s="30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</x:row>
    <x:row r="18" ht="25" customHeight="1">
      <x:c r="A18" s="30"/>
      <x:c r="B18" s="37" t="str">
        <x:v>Anleitung</x:v>
      </x:c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</x:row>
    <x:row r="19" ht="25" customHeight="1">
      <x:c r="A19" s="30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</x:row>
    <x:row r="20" ht="40" customHeight="1">
      <x:c r="A20" s="30"/>
      <x:c r="B20" s="47" t="str">
        <x:v>1. Benennen Sie die obigen Anbieter um. Nicht genutzte Anbieternamen frei lassen. Kapazität: acht Anbieter.</x:v>
      </x:c>
      <x:c r="C20" s="47"/>
      <x:c r="D20" s="47"/>
      <x:c r="E20" s="47"/>
      <x:c r="F20" s="47"/>
      <x:c r="G20" s="47"/>
      <x:c r="H20" s="47"/>
      <x:c r="I20" s="30"/>
      <x:c r="J20" s="30"/>
      <x:c r="K20" s="30"/>
      <x:c r="L20" s="30"/>
      <x:c r="M20" s="30"/>
      <x:c r="N20" s="30"/>
    </x:row>
    <x:row r="21" ht="40" customHeight="1">
      <x:c r="A21" s="30"/>
      <x:c r="B21" s="47" t="str">
        <x:v>2. Bearbeiten Sie die orangefarbenen Zellen in der Bewertungstabelle. Fügen Sie Kriterien in jeder ungenutzten Zeile hinzu, bis zu 50 Kriterien.</x:v>
      </x:c>
      <x:c r="C21" s="47"/>
      <x:c r="D21" s="47"/>
      <x:c r="E21" s="47"/>
      <x:c r="F21" s="47"/>
      <x:c r="G21" s="47"/>
      <x:c r="H21" s="47"/>
      <x:c r="I21" s="30"/>
      <x:c r="J21" s="30"/>
      <x:c r="K21" s="30"/>
      <x:c r="L21" s="30"/>
      <x:c r="M21" s="30"/>
      <x:c r="N21" s="30"/>
    </x:row>
    <x:row r="22" ht="40" customHeight="1">
      <x:c r="A22" s="30"/>
      <x:c r="B22" s="47" t="str">
        <x:v>3. Vergeben Sie für jedes aktive Kriterium ein positives Gewicht. Gewichte werden automatisch auf 100 % normalisiert.</x:v>
      </x:c>
      <x:c r="C22" s="47"/>
      <x:c r="D22" s="47"/>
      <x:c r="E22" s="47"/>
      <x:c r="F22" s="47"/>
      <x:c r="G22" s="47"/>
      <x:c r="H22" s="47"/>
      <x:c r="I22" s="30"/>
      <x:c r="J22" s="30"/>
      <x:c r="K22" s="30"/>
      <x:c r="L22" s="30"/>
      <x:c r="M22" s="30"/>
      <x:c r="N22" s="30"/>
    </x:row>
    <x:row r="23" ht="40" customHeight="1">
      <x:c r="A23" s="30"/>
      <x:c r="B23" s="47" t="str">
        <x:v>4. Geben Sie für jeden benannten Anbieter eine Punktzahl von 0 bis 5 ein. Null ist eine gültige Bewertung. Ein leeres Feld bedeutet, dass die Bewertung unvollständig ist.</x:v>
      </x:c>
      <x:c r="C23" s="47"/>
      <x:c r="D23" s="47"/>
      <x:c r="E23" s="47"/>
      <x:c r="F23" s="47"/>
      <x:c r="G23" s="47"/>
      <x:c r="H23" s="47"/>
      <x:c r="I23" s="30"/>
      <x:c r="J23" s="30"/>
      <x:c r="K23" s="30"/>
      <x:c r="L23" s="30"/>
      <x:c r="M23" s="30"/>
      <x:c r="N23" s="30"/>
    </x:row>
    <x:row r="24" ht="40" customHeight="1">
      <x:c r="A24" s="30"/>
      <x:c r="B24" s="47" t="str">
        <x:v>5. Tragen Sie unter "Pflichtkriterien" für jede benannte Anforderung und jeden Anbieter "Bestanden", "Nicht bestanden" oder "Ausstehend" ein.</x:v>
      </x:c>
      <x:c r="C24" s="47"/>
      <x:c r="D24" s="47"/>
      <x:c r="E24" s="47"/>
      <x:c r="F24" s="47"/>
      <x:c r="G24" s="47"/>
      <x:c r="H24" s="47"/>
      <x:c r="I24" s="30"/>
      <x:c r="J24" s="30"/>
      <x:c r="K24" s="30"/>
      <x:c r="L24" s="30"/>
      <x:c r="M24" s="30"/>
      <x:c r="N24" s="30"/>
    </x:row>
    <x:row r="25" ht="40" customHeight="1">
      <x:c r="A25" s="30"/>
      <x:c r="B25" s="47" t="str">
        <x:v>6. Kehren Sie hierher zurück, um Bewertungen und Platzierungen zu sehen. Nicht bestandene Pflichtkriterien schließen einen Anbieter aus. Fehlende Eingaben unterdrücken dessen Bewertung.</x:v>
      </x:c>
      <x:c r="C25" s="47"/>
      <x:c r="D25" s="47"/>
      <x:c r="E25" s="47"/>
      <x:c r="F25" s="47"/>
      <x:c r="G25" s="47"/>
      <x:c r="H25" s="47"/>
      <x:c r="I25" s="30"/>
      <x:c r="J25" s="30"/>
      <x:c r="K25" s="30"/>
      <x:c r="L25" s="30"/>
      <x:c r="M25" s="30"/>
      <x:c r="N25" s="30"/>
    </x:row>
    <x:row r="26" ht="40" customHeight="1">
      <x:c r="A26" s="30"/>
      <x:c r="B26" s="47" t="str">
        <x:v>7. Stimmen Sie die Gewichtungen vor der Bewertung ab. Speichern Sie vor dem Test alternativer Gewichtungen eine separate Kopie.</x:v>
      </x:c>
      <x:c r="C26" s="47"/>
      <x:c r="D26" s="47"/>
      <x:c r="E26" s="47"/>
      <x:c r="F26" s="47"/>
      <x:c r="G26" s="47"/>
      <x:c r="H26" s="47"/>
      <x:c r="I26" s="30"/>
      <x:c r="J26" s="30"/>
      <x:c r="K26" s="30"/>
      <x:c r="L26" s="30"/>
      <x:c r="M26" s="30"/>
      <x:c r="N26" s="30"/>
    </x:row>
    <x:row r="27" ht="40" customHeight="1">
      <x:c r="A27" s="30"/>
      <x:c r="B27" s="47" t="str">
        <x:v>Zum Entfernen eines Kriteriums löschen Sie den Namen und das Gewicht. Verwenden Sie Gewicht 0, um ein benanntes Kriterium auszuschließen.</x:v>
      </x:c>
      <x:c r="C27" s="47"/>
      <x:c r="D27" s="47"/>
      <x:c r="E27" s="47"/>
      <x:c r="F27" s="47"/>
      <x:c r="G27" s="47"/>
      <x:c r="H27" s="47"/>
      <x:c r="I27" s="30"/>
      <x:c r="J27" s="30"/>
      <x:c r="K27" s="30"/>
      <x:c r="L27" s="30"/>
      <x:c r="M27" s="30"/>
      <x:c r="N27" s="30"/>
    </x:row>
    <x:row r="28" ht="40" customHeight="1">
      <x:c r="A28" s="30"/>
      <x:c r="B28" s="47" t="str">
        <x:v>Fügen Sie Kriterien innerhalb der reservierten 50 Zeilen hinzu. Geben Sie nichts außerhalb des vorbereiteten Bereichs ein und überschreiben Sie keine Formelzellen.</x:v>
      </x:c>
      <x:c r="C28" s="47"/>
      <x:c r="D28" s="47"/>
      <x:c r="E28" s="47"/>
      <x:c r="F28" s="47"/>
      <x:c r="G28" s="47"/>
      <x:c r="H28" s="47"/>
      <x:c r="I28" s="30"/>
      <x:c r="J28" s="30"/>
      <x:c r="K28" s="30"/>
      <x:c r="L28" s="30"/>
      <x:c r="M28" s="30"/>
      <x:c r="N28" s="30"/>
    </x:row>
    <x:row r="29" ht="40" customHeight="1">
      <x:c r="A29" s="30"/>
      <x:c r="B29" s="47" t="str">
        <x:v>Orangefarbene Zellen sind editierbar. Weiße und graue Zellen werden automatisch berechnet. Alle Tabellen sind makrofrei.</x:v>
      </x:c>
      <x:c r="C29" s="47"/>
      <x:c r="D29" s="47"/>
      <x:c r="E29" s="47"/>
      <x:c r="F29" s="47"/>
      <x:c r="G29" s="47"/>
      <x:c r="H29" s="47"/>
      <x:c r="I29" s="30"/>
      <x:c r="J29" s="30"/>
      <x:c r="K29" s="30"/>
      <x:c r="L29" s="30"/>
      <x:c r="M29" s="30"/>
      <x:c r="N29" s="30"/>
    </x:row>
    <x:row r="30" ht="40" customHeight="1">
      <x:c r="A30" s="30"/>
      <x:c r="B30" s="47" t="str">
        <x:v>Rang 1 ist die höchste berechtigte Bewertung. Gleiche Werte teilen sich einen Rang. Bewertungen werden auf zwei Dezimalstellen gerundet.</x:v>
      </x:c>
      <x:c r="C30" s="47"/>
      <x:c r="D30" s="47"/>
      <x:c r="E30" s="47"/>
      <x:c r="F30" s="47"/>
      <x:c r="G30" s="47"/>
      <x:c r="H30" s="47"/>
      <x:c r="I30" s="30"/>
      <x:c r="J30" s="30"/>
      <x:c r="K30" s="30"/>
      <x:c r="L30" s="30"/>
      <x:c r="M30" s="30"/>
      <x:c r="N30" s="30"/>
    </x:row>
    <x:row r="31" ht="40" customHeight="1">
      <x:c r="A31" s="30"/>
      <x:c r="B31" s="47" t="str">
        <x:v>Eine Bewertung ist Summe (Gewicht × Bewertung ÷ 5) ÷ Gesamtaktives Gewicht × 100. Nur berechtigte Anbieter werden platziert.</x:v>
      </x:c>
      <x:c r="C31" s="47"/>
      <x:c r="D31" s="47"/>
      <x:c r="E31" s="47"/>
      <x:c r="F31" s="47"/>
      <x:c r="G31" s="47"/>
      <x:c r="H31" s="47"/>
      <x:c r="I31" s="30"/>
      <x:c r="J31" s="30"/>
      <x:c r="K31" s="30"/>
      <x:c r="L31" s="30"/>
      <x:c r="M31" s="30"/>
      <x:c r="N31" s="30"/>
    </x:row>
    <x:row r="32" ht="40" customHeight="1">
      <x:c r="A32" s="30"/>
      <x:c r="B32" s="47" t="str">
        <x:v>Beispiel: Beacon 71; Cedar 73. Apex scheitert an der Export-Prüfung und wird ausgeschlossen. Alle Anbieternamen sind fiktiv.</x:v>
      </x:c>
      <x:c r="C32" s="47"/>
      <x:c r="D32" s="47"/>
      <x:c r="E32" s="47"/>
      <x:c r="F32" s="47"/>
      <x:c r="G32" s="47"/>
      <x:c r="H32" s="47"/>
      <x:c r="I32" s="30"/>
      <x:c r="J32" s="30"/>
      <x:c r="K32" s="30"/>
      <x:c r="L32" s="30"/>
      <x:c r="M32" s="30"/>
      <x:c r="N32" s="30"/>
    </x:row>
    <x:row r="33" ht="25" customHeight="1">
      <x:c r="A33" s="30"/>
      <x:c r="B33" s="30"/>
      <x:c r="C33" s="30"/>
      <x:c r="D33" s="30"/>
      <x:c r="E33" s="30"/>
      <x:c r="F33" s="30"/>
      <x:c r="G33" s="30"/>
      <x:c r="H33" s="30"/>
      <x:c r="I33" s="30"/>
      <x:c r="J33" s="30"/>
      <x:c r="K33" s="30"/>
      <x:c r="L33" s="30"/>
      <x:c r="M33" s="30"/>
      <x:c r="N33" s="30"/>
    </x:row>
    <x:row r="34" ht="25" customHeight="1">
      <x:c r="A34" s="30"/>
      <x:c r="B34" s="30"/>
      <x:c r="C34" s="30"/>
      <x:c r="D34" s="30"/>
      <x:c r="E34" s="30"/>
      <x:c r="F34" s="30"/>
      <x:c r="G34" s="30"/>
      <x:c r="H34" s="30"/>
      <x:c r="I34" s="30"/>
      <x:c r="J34" s="30"/>
      <x:c r="K34" s="30"/>
      <x:c r="L34" s="30"/>
      <x:c r="M34" s="30"/>
      <x:c r="N34" s="30"/>
    </x:row>
    <x:row r="35" ht="25" customHeight="1">
      <x:c r="A35" s="30"/>
      <x:c r="B35" s="37" t="str">
        <x:v>Bewertungsanker</x:v>
      </x:c>
      <x:c r="C35" s="30"/>
      <x:c r="D35" s="30"/>
      <x:c r="E35" s="30"/>
      <x:c r="F35" s="30"/>
      <x:c r="G35" s="30"/>
      <x:c r="H35" s="30"/>
      <x:c r="I35" s="30"/>
      <x:c r="J35" s="30"/>
      <x:c r="K35" s="30"/>
      <x:c r="L35" s="30"/>
      <x:c r="M35" s="30"/>
      <x:c r="N35" s="30"/>
    </x:row>
    <x:row r="36" ht="40" customHeight="1">
      <x:c r="A36" s="30"/>
      <x:c r="B36" s="47" t="str">
        <x:v>0 Nicht nachgewiesen / ungenügend 1 Schwerwiegender Mangel 2 Teilweise, erheblicher Workaround</x:v>
      </x:c>
      <x:c r="C36" s="47"/>
      <x:c r="D36" s="47"/>
      <x:c r="E36" s="47"/>
      <x:c r="F36" s="47"/>
      <x:c r="G36" s="47"/>
      <x:c r="H36" s="47"/>
      <x:c r="I36" s="30"/>
      <x:c r="J36" s="30"/>
      <x:c r="K36" s="30"/>
      <x:c r="L36" s="30"/>
      <x:c r="M36" s="30"/>
      <x:c r="N36" s="30"/>
    </x:row>
    <x:row r="37" ht="40" customHeight="1">
      <x:c r="A37" s="30"/>
      <x:c r="B37" s="47" t="str">
        <x:v>3 Erfüllt das vereinbarte Ziel 4 Nachweislich nützliche Verbesserung 5 Wesentliche, wiederholbare Verbesserung</x:v>
      </x:c>
      <x:c r="C37" s="47"/>
      <x:c r="D37" s="47"/>
      <x:c r="E37" s="47"/>
      <x:c r="F37" s="47"/>
      <x:c r="G37" s="47"/>
      <x:c r="H37" s="47"/>
      <x:c r="I37" s="30"/>
      <x:c r="J37" s="30"/>
      <x:c r="K37" s="30"/>
      <x:c r="L37" s="30"/>
      <x:c r="M37" s="30"/>
      <x:c r="N37" s="30"/>
    </x:row>
    <x:row r="38" ht="25" customHeight="1">
      <x:c r="A38" s="30"/>
      <x:c r="B38" s="30"/>
      <x:c r="C38" s="30"/>
      <x:c r="D38" s="30"/>
      <x:c r="E38" s="30"/>
      <x:c r="F38" s="30"/>
      <x:c r="G38" s="30"/>
      <x:c r="H38" s="30"/>
      <x:c r="I38" s="30"/>
      <x:c r="J38" s="30"/>
      <x:c r="K38" s="30"/>
      <x:c r="L38" s="30"/>
      <x:c r="M38" s="30"/>
      <x:c r="N38" s="30"/>
    </x:row>
    <x:row r="39" ht="40" customHeight="1">
      <x:c r="A39" s="30"/>
      <x:c r="B39" s="47" t="str">
        <x:v>Vergleichen Sie Nachweise mit den vereinbarten Anforderungen. Dokumentieren Sie Testergebnisse oder Referenzen im Notizfeld der Matrix.</x:v>
      </x:c>
      <x:c r="C39" s="47"/>
      <x:c r="D39" s="47"/>
      <x:c r="E39" s="47"/>
      <x:c r="F39" s="47"/>
      <x:c r="G39" s="47"/>
      <x:c r="H39" s="47"/>
      <x:c r="I39" s="30"/>
      <x:c r="J39" s="30"/>
      <x:c r="K39" s="30"/>
      <x:c r="L39" s="30"/>
      <x:c r="M39" s="30"/>
      <x:c r="N39" s="30"/>
    </x:row>
  </x:sheetData>
  <x:mergeCells>
    <x:mergeCell ref="B20:H20"/>
    <x:mergeCell ref="B21:H21"/>
    <x:mergeCell ref="B22:H22"/>
    <x:mergeCell ref="B23:H23"/>
    <x:mergeCell ref="B24:H24"/>
    <x:mergeCell ref="B25:H25"/>
    <x:mergeCell ref="B26:H26"/>
    <x:mergeCell ref="B27:H27"/>
    <x:mergeCell ref="B28:H28"/>
    <x:mergeCell ref="B29:H29"/>
    <x:mergeCell ref="B30:H30"/>
    <x:mergeCell ref="B31:H31"/>
    <x:mergeCell ref="B32:H32"/>
    <x:mergeCell ref="B36:H36"/>
    <x:mergeCell ref="B37:H37"/>
    <x:mergeCell ref="B39:H39"/>
  </x:mergeCells>
  <x:conditionalFormatting sqref="C8:C15">
    <x:cfRule type="expression" dxfId="3" priority="1">
      <x:formula>AND(B8&lt;&gt;"",C8&lt;&gt;"Berechtigt")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E851E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3" hidden="0" customWidth="1"/>
    <x:col min="2" max="2" width="34" hidden="0" customWidth="1"/>
    <x:col min="3" max="3" width="10" hidden="0" customWidth="1"/>
    <x:col min="4" max="4" width="30" hidden="0" customWidth="1"/>
    <x:col min="5" max="5" width="12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5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  <x:c r="O1" s="38"/>
      <x:c r="P1" s="38"/>
      <x:c r="Q1" s="38"/>
      <x:c r="R1" s="38"/>
      <x:c r="S1" s="38"/>
      <x:c r="T1" s="38"/>
      <x:c r="U1" s="38"/>
      <x:c r="V1" s="38"/>
      <x:c r="W1" s="38"/>
    </x:row>
    <x:row r="2" ht="25" customHeight="1">
      <x:c r="A2" s="30"/>
      <x:c r="B2" s="31" t="str">
        <x:v>Bewertungsmatrix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  <x:c r="O2" s="38"/>
      <x:c r="P2" s="38"/>
      <x:c r="Q2" s="38"/>
      <x:c r="R2" s="38"/>
      <x:c r="S2" s="38"/>
      <x:c r="T2" s="38"/>
      <x:c r="U2" s="38"/>
      <x:c r="V2" s="38"/>
      <x:c r="W2" s="38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  <x:c r="O3" s="38"/>
      <x:c r="P3" s="38"/>
      <x:c r="Q3" s="38"/>
      <x:c r="R3" s="38"/>
      <x:c r="S3" s="38"/>
      <x:c r="T3" s="38"/>
      <x:c r="U3" s="38"/>
      <x:c r="V3" s="38"/>
      <x:c r="W3" s="38"/>
    </x:row>
    <x:row r="4" ht="25" customHeight="1">
      <x:c r="A4" s="30"/>
      <x:c r="B4" s="30" t="str">
        <x:v>Bearbeiten Sie die orangefarbenen Zellen. Fügen Sie Kriterien in den Zeilen 15–60 hinzu. Bewerten Sie jeden Anbieter zwischen 0 und 5.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  <x:c r="O4" s="38"/>
      <x:c r="P4" s="38"/>
      <x:c r="Q4" s="38"/>
      <x:c r="R4" s="38"/>
      <x:c r="S4" s="38"/>
      <x:c r="T4" s="38"/>
      <x:c r="U4" s="38"/>
      <x:c r="V4" s="38"/>
      <x:c r="W4" s="38"/>
    </x:row>
    <x:row r="5" ht="25" customHeight="1">
      <x:c r="A5" s="30"/>
      <x:c r="B5" s="30" t="str">
        <x:v>Gewichtungen verwenden Punkte, keine Excel-Prozentwerte. Beispiel: 35 + 25 + 20 + 20 = 100. Jede positive Gesamtsumme wird normalisiert.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  <x:c r="O5" s="38"/>
      <x:c r="P5" s="38"/>
      <x:c r="Q5" s="38"/>
      <x:c r="R5" s="38"/>
      <x:c r="S5" s="38"/>
      <x:c r="T5" s="38"/>
      <x:c r="U5" s="38"/>
      <x:c r="V5" s="38"/>
      <x:c r="W5" s="38"/>
    </x:row>
    <x:row r="6" ht="25" customHeight="1">
      <x:c r="A6" s="30"/>
      <x:c r="B6" s="30" t="str">
        <x:v>Kriterien mit Handlungsbedarf</x:v>
      </x:c>
      <x:c r="C6" s="30"/>
      <x:c r="D6" s="30" t="n">
        <x:f>COUNTIFS(D11:D60,"Name / Gewicht korrigieren")</x:f>
        <x:v>0</x:v>
      </x:c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8"/>
      <x:c r="P6" s="38"/>
      <x:c r="Q6" s="38"/>
      <x:c r="R6" s="38"/>
      <x:c r="S6" s="38"/>
      <x:c r="T6" s="38"/>
      <x:c r="U6" s="38"/>
      <x:c r="V6" s="38"/>
      <x:c r="W6" s="38"/>
    </x:row>
    <x:row r="7" ht="25" customHeight="1">
      <x:c r="A7" s="30"/>
      <x:c r="B7" s="30" t="str">
        <x:v>Summe der aktiven Gewichtungen</x:v>
      </x:c>
      <x:c r="C7" s="30" t="n">
        <x:f>SUMIFS(C11:C60,D11:D60,"Aktiv")</x:f>
        <x:v>100</x:v>
      </x:c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0"/>
      <x:c r="O7" s="38"/>
      <x:c r="P7" s="38"/>
      <x:c r="Q7" s="38"/>
      <x:c r="R7" s="38"/>
      <x:c r="S7" s="38"/>
      <x:c r="T7" s="38"/>
      <x:c r="U7" s="38"/>
      <x:c r="V7" s="38"/>
      <x:c r="W7" s="38"/>
    </x:row>
    <x:row r="8" ht="25" customHeight="1">
      <x:c r="A8" s="30"/>
      <x:c r="B8" s="30" t="str">
        <x:v>Aktive Kriterien</x:v>
      </x:c>
      <x:c r="C8" s="30" t="n">
        <x:f>COUNTIFS(D11:D60,"Aktiv")</x:f>
        <x:v>4</x:v>
      </x:c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8"/>
      <x:c r="P8" s="39" t="str">
        <x:v>Bewertungsgültigkeit (berechnet)</x:v>
      </x:c>
      <x:c r="Q8" s="39"/>
      <x:c r="R8" s="39"/>
      <x:c r="S8" s="39"/>
      <x:c r="T8" s="39"/>
      <x:c r="U8" s="39"/>
      <x:c r="V8" s="39"/>
      <x:c r="W8" s="39"/>
    </x:row>
    <x:row r="9" ht="25" customHeight="1">
      <x:c r="A9" s="30"/>
      <x:c r="B9" s="30"/>
      <x:c r="C9" s="30"/>
      <x:c r="D9" s="30"/>
      <x:c r="E9" s="30"/>
      <x:c r="F9" s="40" t="str">
        <x:f>IF('Vergleich'!B8="","",'Vergleich'!B8)</x:f>
        <x:v>Apex</x:v>
      </x:c>
      <x:c r="G9" s="40" t="str">
        <x:f>IF('Vergleich'!B9="","",'Vergleich'!B9)</x:f>
        <x:v>Beacon</x:v>
      </x:c>
      <x:c r="H9" s="40" t="str">
        <x:f>IF('Vergleich'!B10="","",'Vergleich'!B10)</x:f>
        <x:v>Cedar</x:v>
      </x:c>
      <x:c r="I9" s="40" t="str">
        <x:f>IF('Vergleich'!B11="","",'Vergleich'!B11)</x:f>
      </x:c>
      <x:c r="J9" s="40" t="str">
        <x:f>IF('Vergleich'!B12="","",'Vergleich'!B12)</x:f>
      </x:c>
      <x:c r="K9" s="40" t="str">
        <x:f>IF('Vergleich'!B13="","",'Vergleich'!B13)</x:f>
      </x:c>
      <x:c r="L9" s="40" t="str">
        <x:f>IF('Vergleich'!B14="","",'Vergleich'!B14)</x:f>
      </x:c>
      <x:c r="M9" s="40" t="str">
        <x:f>IF('Vergleich'!B15="","",'Vergleich'!B15)</x:f>
      </x:c>
      <x:c r="N9" s="30"/>
      <x:c r="O9" s="38"/>
      <x:c r="P9" s="39" t="str">
        <x:v>1 = gültige aktive Punktzahl. 0 = fehlt, ungültig oder ausgeschlossen.</x:v>
      </x:c>
      <x:c r="Q9" s="39"/>
      <x:c r="R9" s="39"/>
      <x:c r="S9" s="39"/>
      <x:c r="T9" s="39"/>
      <x:c r="U9" s="39"/>
      <x:c r="V9" s="39"/>
      <x:c r="W9" s="39"/>
    </x:row>
    <x:row r="10" ht="48" customHeight="1">
      <x:c r="A10" s="30"/>
      <x:c r="B10" s="8" t="str">
        <x:v>Kriterium</x:v>
      </x:c>
      <x:c r="C10" s="8" t="str">
        <x:v>Gewichtung</x:v>
      </x:c>
      <x:c r="D10" s="8" t="str">
        <x:v>Eingabestatus</x:v>
      </x:c>
      <x:c r="E10" s="8" t="str">
        <x:v>Gewichtungsanteil</x:v>
      </x:c>
      <x:c r="F10" s="8" t="str">
        <x:f>IF(F9="","Vendor 1",F9)</x:f>
        <x:v>Apex</x:v>
      </x:c>
      <x:c r="G10" s="8" t="str">
        <x:f>IF(G9="","Vendor 2",G9)</x:f>
        <x:v>Beacon</x:v>
      </x:c>
      <x:c r="H10" s="8" t="str">
        <x:f>IF(H9="","Vendor 3",H9)</x:f>
        <x:v>Cedar</x:v>
      </x:c>
      <x:c r="I10" s="8" t="str">
        <x:f>IF(I9="","Vendor 4",I9)</x:f>
        <x:v>Vendor 4</x:v>
      </x:c>
      <x:c r="J10" s="8" t="str">
        <x:f>IF(J9="","Vendor 5",J9)</x:f>
        <x:v>Vendor 5</x:v>
      </x:c>
      <x:c r="K10" s="8" t="str">
        <x:f>IF(K9="","Vendor 6",K9)</x:f>
        <x:v>Vendor 6</x:v>
      </x:c>
      <x:c r="L10" s="8" t="str">
        <x:f>IF(L9="","Vendor 7",L9)</x:f>
        <x:v>Vendor 7</x:v>
      </x:c>
      <x:c r="M10" s="8" t="str">
        <x:f>IF(M9="","Vendor 8",M9)</x:f>
        <x:v>Vendor 8</x:v>
      </x:c>
      <x:c r="N10" s="8" t="str">
        <x:v>Nachweise / Testreferenzen</x:v>
      </x:c>
      <x:c r="O10" s="38"/>
      <x:c r="P10" s="8" t="str">
        <x:f>F10</x:f>
        <x:v>Apex</x:v>
      </x:c>
      <x:c r="Q10" s="8" t="str">
        <x:f>G10</x:f>
        <x:v>Beacon</x:v>
      </x:c>
      <x:c r="R10" s="8" t="str">
        <x:f>H10</x:f>
        <x:v>Cedar</x:v>
      </x:c>
      <x:c r="S10" s="8" t="str">
        <x:f>I10</x:f>
        <x:v>Vendor 4</x:v>
      </x:c>
      <x:c r="T10" s="8" t="str">
        <x:f>J10</x:f>
        <x:v>Vendor 5</x:v>
      </x:c>
      <x:c r="U10" s="8" t="str">
        <x:f>K10</x:f>
        <x:v>Vendor 6</x:v>
      </x:c>
      <x:c r="V10" s="8" t="str">
        <x:f>L10</x:f>
        <x:v>Vendor 7</x:v>
      </x:c>
      <x:c r="W10" s="8" t="str">
        <x:f>M10</x:f>
        <x:v>Vendor 8</x:v>
      </x:c>
    </x:row>
    <x:row r="11" ht="48" customHeight="1">
      <x:c r="A11" s="30"/>
      <x:c r="B11" s="41" t="str">
        <x:v>Untersuchung / Workflow</x:v>
      </x:c>
      <x:c r="C11" s="42" t="n">
        <x:v>35</x:v>
      </x:c>
      <x:c r="D11" s="48" t="str">
        <x:f>IF(AND(B11="",C11=""),"",IF(AND(B11&lt;&gt;"",ISNUMBER(C11),C11&gt;=0),IF(C11=0,"Excluded","Aktiv"),"Name / Gewicht korrigieren"))</x:f>
        <x:v>Aktiv</x:v>
      </x:c>
      <x:c r="E11" s="44" t="n">
        <x:f>IF(D11="Aktiv",C11/$C$7,0)</x:f>
        <x:v>0.35</x:v>
      </x:c>
      <x:c r="F11" s="45"/>
      <x:c r="G11" s="45" t="n">
        <x:v>4</x:v>
      </x:c>
      <x:c r="H11" s="45" t="n">
        <x:v>3</x:v>
      </x:c>
      <x:c r="I11" s="45"/>
      <x:c r="J11" s="45"/>
      <x:c r="K11" s="45"/>
      <x:c r="L11" s="45"/>
      <x:c r="M11" s="45"/>
      <x:c r="N11" s="41" t="str">
        <x:v>Northstar-Fall (fiktiv): Vereinbarter Untersuchungs-Workflow-Test.</x:v>
      </x:c>
      <x:c r="O11" s="38"/>
      <x:c r="P11" s="46" t="n">
        <x:f>IF(AND($D11="Aktiv",ISNUMBER(F11),F11&gt;=0,F11&lt;=5),1,0)</x:f>
        <x:v>0</x:v>
      </x:c>
      <x:c r="Q11" s="46" t="n">
        <x:f>IF(AND($D11="Aktiv",ISNUMBER(G11),G11&gt;=0,G11&lt;=5),1,0)</x:f>
        <x:v>1</x:v>
      </x:c>
      <x:c r="R11" s="46" t="n">
        <x:f>IF(AND($D11="Aktiv",ISNUMBER(H11),H11&gt;=0,H11&lt;=5),1,0)</x:f>
        <x:v>1</x:v>
      </x:c>
      <x:c r="S11" s="46" t="n">
        <x:f>IF(AND($D11="Aktiv",ISNUMBER(I11),I11&gt;=0,I11&lt;=5),1,0)</x:f>
        <x:v>0</x:v>
      </x:c>
      <x:c r="T11" s="46" t="n">
        <x:f>IF(AND($D11="Aktiv",ISNUMBER(J11),J11&gt;=0,J11&lt;=5),1,0)</x:f>
        <x:v>0</x:v>
      </x:c>
      <x:c r="U11" s="46" t="n">
        <x:f>IF(AND($D11="Aktiv",ISNUMBER(K11),K11&gt;=0,K11&lt;=5),1,0)</x:f>
        <x:v>0</x:v>
      </x:c>
      <x:c r="V11" s="46" t="n">
        <x:f>IF(AND($D11="Aktiv",ISNUMBER(L11),L11&gt;=0,L11&lt;=5),1,0)</x:f>
        <x:v>0</x:v>
      </x:c>
      <x:c r="W11" s="46" t="n">
        <x:f>IF(AND($D11="Aktiv",ISNUMBER(M11),M11&gt;=0,M11&lt;=5),1,0)</x:f>
        <x:v>0</x:v>
      </x:c>
    </x:row>
    <x:row r="12" ht="48" customHeight="1">
      <x:c r="A12" s="30"/>
      <x:c r="B12" s="41" t="str">
        <x:v>Integration / Bedienbarkeit</x:v>
      </x:c>
      <x:c r="C12" s="42" t="n">
        <x:v>25</x:v>
      </x:c>
      <x:c r="D12" s="48" t="str">
        <x:f>IF(AND(B12="",C12=""),"",IF(AND(B12&lt;&gt;"",ISNUMBER(C12),C12&gt;=0),IF(C12=0,"Excluded","Aktiv"),"Name / Gewicht korrigieren"))</x:f>
        <x:v>Aktiv</x:v>
      </x:c>
      <x:c r="E12" s="44" t="n">
        <x:f>IF(D12="Aktiv",C12/$C$7,0)</x:f>
        <x:v>0.25</x:v>
      </x:c>
      <x:c r="F12" s="45"/>
      <x:c r="G12" s="45" t="n">
        <x:v>3</x:v>
      </x:c>
      <x:c r="H12" s="45" t="n">
        <x:v>4</x:v>
      </x:c>
      <x:c r="I12" s="45"/>
      <x:c r="J12" s="45"/>
      <x:c r="K12" s="45"/>
      <x:c r="L12" s="45"/>
      <x:c r="M12" s="45"/>
      <x:c r="N12" s="41" t="str">
        <x:v>Northstar-Fall (fiktiv): Integrations- und Bedienernachweise.</x:v>
      </x:c>
      <x:c r="O12" s="38"/>
      <x:c r="P12" s="46" t="n">
        <x:f>IF(AND($D12="Aktiv",ISNUMBER(F12),F12&gt;=0,F12&lt;=5),1,0)</x:f>
        <x:v>0</x:v>
      </x:c>
      <x:c r="Q12" s="46" t="n">
        <x:f>IF(AND($D12="Aktiv",ISNUMBER(G12),G12&gt;=0,G12&lt;=5),1,0)</x:f>
        <x:v>1</x:v>
      </x:c>
      <x:c r="R12" s="46" t="n">
        <x:f>IF(AND($D12="Aktiv",ISNUMBER(H12),H12&gt;=0,H12&lt;=5),1,0)</x:f>
        <x:v>1</x:v>
      </x:c>
      <x:c r="S12" s="46" t="n">
        <x:f>IF(AND($D12="Aktiv",ISNUMBER(I12),I12&gt;=0,I12&lt;=5),1,0)</x:f>
        <x:v>0</x:v>
      </x:c>
      <x:c r="T12" s="46" t="n">
        <x:f>IF(AND($D12="Aktiv",ISNUMBER(J12),J12&gt;=0,J12&lt;=5),1,0)</x:f>
        <x:v>0</x:v>
      </x:c>
      <x:c r="U12" s="46" t="n">
        <x:f>IF(AND($D12="Aktiv",ISNUMBER(K12),K12&gt;=0,K12&lt;=5),1,0)</x:f>
        <x:v>0</x:v>
      </x:c>
      <x:c r="V12" s="46" t="n">
        <x:f>IF(AND($D12="Aktiv",ISNUMBER(L12),L12&gt;=0,L12&lt;=5),1,0)</x:f>
        <x:v>0</x:v>
      </x:c>
      <x:c r="W12" s="46" t="n">
        <x:f>IF(AND($D12="Aktiv",ISNUMBER(M12),M12&gt;=0,M12&lt;=5),1,0)</x:f>
        <x:v>0</x:v>
      </x:c>
    </x:row>
    <x:row r="13" ht="48" customHeight="1">
      <x:c r="A13" s="30"/>
      <x:c r="B13" s="41" t="str">
        <x:v>Anbietersicherung über Pflichtprüfungen hinaus</x:v>
      </x:c>
      <x:c r="C13" s="42" t="n">
        <x:v>20</x:v>
      </x:c>
      <x:c r="D13" s="48" t="str">
        <x:f>IF(AND(B13="",C13=""),"",IF(AND(B13&lt;&gt;"",ISNUMBER(C13),C13&gt;=0),IF(C13=0,"Excluded","Aktiv"),"Name / Gewicht korrigieren"))</x:f>
        <x:v>Aktiv</x:v>
      </x:c>
      <x:c r="E13" s="44" t="n">
        <x:f>IF(D13="Aktiv",C13/$C$7,0)</x:f>
        <x:v>0.2</x:v>
      </x:c>
      <x:c r="F13" s="45"/>
      <x:c r="G13" s="45" t="n">
        <x:v>4</x:v>
      </x:c>
      <x:c r="H13" s="45" t="n">
        <x:v>3</x:v>
      </x:c>
      <x:c r="I13" s="45"/>
      <x:c r="J13" s="45"/>
      <x:c r="K13" s="45"/>
      <x:c r="L13" s="45"/>
      <x:c r="M13" s="45"/>
      <x:c r="N13" s="41" t="str">
        <x:v>Northstar-Fall (fiktiv): Weitere Absicherung über Mindestprüfungen hinaus.</x:v>
      </x:c>
      <x:c r="O13" s="38"/>
      <x:c r="P13" s="46" t="n">
        <x:f>IF(AND($D13="Aktiv",ISNUMBER(F13),F13&gt;=0,F13&lt;=5),1,0)</x:f>
        <x:v>0</x:v>
      </x:c>
      <x:c r="Q13" s="46" t="n">
        <x:f>IF(AND($D13="Aktiv",ISNUMBER(G13),G13&gt;=0,G13&lt;=5),1,0)</x:f>
        <x:v>1</x:v>
      </x:c>
      <x:c r="R13" s="46" t="n">
        <x:f>IF(AND($D13="Aktiv",ISNUMBER(H13),H13&gt;=0,H13&lt;=5),1,0)</x:f>
        <x:v>1</x:v>
      </x:c>
      <x:c r="S13" s="46" t="n">
        <x:f>IF(AND($D13="Aktiv",ISNUMBER(I13),I13&gt;=0,I13&lt;=5),1,0)</x:f>
        <x:v>0</x:v>
      </x:c>
      <x:c r="T13" s="46" t="n">
        <x:f>IF(AND($D13="Aktiv",ISNUMBER(J13),J13&gt;=0,J13&lt;=5),1,0)</x:f>
        <x:v>0</x:v>
      </x:c>
      <x:c r="U13" s="46" t="n">
        <x:f>IF(AND($D13="Aktiv",ISNUMBER(K13),K13&gt;=0,K13&lt;=5),1,0)</x:f>
        <x:v>0</x:v>
      </x:c>
      <x:c r="V13" s="46" t="n">
        <x:f>IF(AND($D13="Aktiv",ISNUMBER(L13),L13&gt;=0,L13&lt;=5),1,0)</x:f>
        <x:v>0</x:v>
      </x:c>
      <x:c r="W13" s="46" t="n">
        <x:f>IF(AND($D13="Aktiv",ISNUMBER(M13),M13&gt;=0,M13&lt;=5),1,0)</x:f>
        <x:v>0</x:v>
      </x:c>
    </x:row>
    <x:row r="14" ht="48" customHeight="1">
      <x:c r="A14" s="30"/>
      <x:c r="B14" s="41" t="str">
        <x:v>Kalkulationssicherheit</x:v>
      </x:c>
      <x:c r="C14" s="42" t="n">
        <x:v>20</x:v>
      </x:c>
      <x:c r="D14" s="48" t="str">
        <x:f>IF(AND(B14="",C14=""),"",IF(AND(B14&lt;&gt;"",ISNUMBER(C14),C14&gt;=0),IF(C14=0,"Excluded","Aktiv"),"Name / Gewicht korrigieren"))</x:f>
        <x:v>Aktiv</x:v>
      </x:c>
      <x:c r="E14" s="44" t="n">
        <x:f>IF(D14="Aktiv",C14/$C$7,0)</x:f>
        <x:v>0.2</x:v>
      </x:c>
      <x:c r="F14" s="45"/>
      <x:c r="G14" s="45" t="n">
        <x:v>3</x:v>
      </x:c>
      <x:c r="H14" s="45" t="n">
        <x:v>5</x:v>
      </x:c>
      <x:c r="I14" s="45"/>
      <x:c r="J14" s="45"/>
      <x:c r="K14" s="45"/>
      <x:c r="L14" s="45"/>
      <x:c r="M14" s="45"/>
      <x:c r="N14" s="41" t="str">
        <x:v>Northstar-Fall (fiktiv): Überprüfte Kostenannahmen.</x:v>
      </x:c>
      <x:c r="O14" s="38"/>
      <x:c r="P14" s="46" t="n">
        <x:f>IF(AND($D14="Aktiv",ISNUMBER(F14),F14&gt;=0,F14&lt;=5),1,0)</x:f>
        <x:v>0</x:v>
      </x:c>
      <x:c r="Q14" s="46" t="n">
        <x:f>IF(AND($D14="Aktiv",ISNUMBER(G14),G14&gt;=0,G14&lt;=5),1,0)</x:f>
        <x:v>1</x:v>
      </x:c>
      <x:c r="R14" s="46" t="n">
        <x:f>IF(AND($D14="Aktiv",ISNUMBER(H14),H14&gt;=0,H14&lt;=5),1,0)</x:f>
        <x:v>1</x:v>
      </x:c>
      <x:c r="S14" s="46" t="n">
        <x:f>IF(AND($D14="Aktiv",ISNUMBER(I14),I14&gt;=0,I14&lt;=5),1,0)</x:f>
        <x:v>0</x:v>
      </x:c>
      <x:c r="T14" s="46" t="n">
        <x:f>IF(AND($D14="Aktiv",ISNUMBER(J14),J14&gt;=0,J14&lt;=5),1,0)</x:f>
        <x:v>0</x:v>
      </x:c>
      <x:c r="U14" s="46" t="n">
        <x:f>IF(AND($D14="Aktiv",ISNUMBER(K14),K14&gt;=0,K14&lt;=5),1,0)</x:f>
        <x:v>0</x:v>
      </x:c>
      <x:c r="V14" s="46" t="n">
        <x:f>IF(AND($D14="Aktiv",ISNUMBER(L14),L14&gt;=0,L14&lt;=5),1,0)</x:f>
        <x:v>0</x:v>
      </x:c>
      <x:c r="W14" s="46" t="n">
        <x:f>IF(AND($D14="Aktiv",ISNUMBER(M14),M14&gt;=0,M14&lt;=5),1,0)</x:f>
        <x:v>0</x:v>
      </x:c>
    </x:row>
    <x:row r="15" ht="48" customHeight="1">
      <x:c r="A15" s="30"/>
      <x:c r="B15" s="41"/>
      <x:c r="C15" s="42"/>
      <x:c r="D15" s="48" t="str">
        <x:f>IF(AND(B15="",C15=""),"",IF(AND(B15&lt;&gt;"",ISNUMBER(C15),C15&gt;=0),IF(C15=0,"Excluded","Aktiv"),"Name / Gewicht korrigieren"))</x:f>
      </x:c>
      <x:c r="E15" s="44" t="n">
        <x:f>IF(D15="Aktiv",C15/$C$7,0)</x:f>
        <x:v>0</x:v>
      </x:c>
      <x:c r="F15" s="45"/>
      <x:c r="G15" s="45"/>
      <x:c r="H15" s="45"/>
      <x:c r="I15" s="45"/>
      <x:c r="J15" s="45"/>
      <x:c r="K15" s="45"/>
      <x:c r="L15" s="45"/>
      <x:c r="M15" s="45"/>
      <x:c r="N15" s="41"/>
      <x:c r="O15" s="38"/>
      <x:c r="P15" s="46" t="n">
        <x:f>IF(AND($D15="Aktiv",ISNUMBER(F15),F15&gt;=0,F15&lt;=5),1,0)</x:f>
        <x:v>0</x:v>
      </x:c>
      <x:c r="Q15" s="46" t="n">
        <x:f>IF(AND($D15="Aktiv",ISNUMBER(G15),G15&gt;=0,G15&lt;=5),1,0)</x:f>
        <x:v>0</x:v>
      </x:c>
      <x:c r="R15" s="46" t="n">
        <x:f>IF(AND($D15="Aktiv",ISNUMBER(H15),H15&gt;=0,H15&lt;=5),1,0)</x:f>
        <x:v>0</x:v>
      </x:c>
      <x:c r="S15" s="46" t="n">
        <x:f>IF(AND($D15="Aktiv",ISNUMBER(I15),I15&gt;=0,I15&lt;=5),1,0)</x:f>
        <x:v>0</x:v>
      </x:c>
      <x:c r="T15" s="46" t="n">
        <x:f>IF(AND($D15="Aktiv",ISNUMBER(J15),J15&gt;=0,J15&lt;=5),1,0)</x:f>
        <x:v>0</x:v>
      </x:c>
      <x:c r="U15" s="46" t="n">
        <x:f>IF(AND($D15="Aktiv",ISNUMBER(K15),K15&gt;=0,K15&lt;=5),1,0)</x:f>
        <x:v>0</x:v>
      </x:c>
      <x:c r="V15" s="46" t="n">
        <x:f>IF(AND($D15="Aktiv",ISNUMBER(L15),L15&gt;=0,L15&lt;=5),1,0)</x:f>
        <x:v>0</x:v>
      </x:c>
      <x:c r="W15" s="46" t="n">
        <x:f>IF(AND($D15="Aktiv",ISNUMBER(M15),M15&gt;=0,M15&lt;=5),1,0)</x:f>
        <x:v>0</x:v>
      </x:c>
    </x:row>
    <x:row r="16" ht="48" customHeight="1">
      <x:c r="A16" s="30"/>
      <x:c r="B16" s="41"/>
      <x:c r="C16" s="42"/>
      <x:c r="D16" s="48" t="str">
        <x:f>IF(AND(B16="",C16=""),"",IF(AND(B16&lt;&gt;"",ISNUMBER(C16),C16&gt;=0),IF(C16=0,"Excluded","Aktiv"),"Name / Gewicht korrigieren"))</x:f>
      </x:c>
      <x:c r="E16" s="44" t="n">
        <x:f>IF(D16="Aktiv",C16/$C$7,0)</x:f>
        <x:v>0</x:v>
      </x:c>
      <x:c r="F16" s="45"/>
      <x:c r="G16" s="45"/>
      <x:c r="H16" s="45"/>
      <x:c r="I16" s="45"/>
      <x:c r="J16" s="45"/>
      <x:c r="K16" s="45"/>
      <x:c r="L16" s="45"/>
      <x:c r="M16" s="45"/>
      <x:c r="N16" s="41"/>
      <x:c r="O16" s="38"/>
      <x:c r="P16" s="46" t="n">
        <x:f>IF(AND($D16="Aktiv",ISNUMBER(F16),F16&gt;=0,F16&lt;=5),1,0)</x:f>
        <x:v>0</x:v>
      </x:c>
      <x:c r="Q16" s="46" t="n">
        <x:f>IF(AND($D16="Aktiv",ISNUMBER(G16),G16&gt;=0,G16&lt;=5),1,0)</x:f>
        <x:v>0</x:v>
      </x:c>
      <x:c r="R16" s="46" t="n">
        <x:f>IF(AND($D16="Aktiv",ISNUMBER(H16),H16&gt;=0,H16&lt;=5),1,0)</x:f>
        <x:v>0</x:v>
      </x:c>
      <x:c r="S16" s="46" t="n">
        <x:f>IF(AND($D16="Aktiv",ISNUMBER(I16),I16&gt;=0,I16&lt;=5),1,0)</x:f>
        <x:v>0</x:v>
      </x:c>
      <x:c r="T16" s="46" t="n">
        <x:f>IF(AND($D16="Aktiv",ISNUMBER(J16),J16&gt;=0,J16&lt;=5),1,0)</x:f>
        <x:v>0</x:v>
      </x:c>
      <x:c r="U16" s="46" t="n">
        <x:f>IF(AND($D16="Aktiv",ISNUMBER(K16),K16&gt;=0,K16&lt;=5),1,0)</x:f>
        <x:v>0</x:v>
      </x:c>
      <x:c r="V16" s="46" t="n">
        <x:f>IF(AND($D16="Aktiv",ISNUMBER(L16),L16&gt;=0,L16&lt;=5),1,0)</x:f>
        <x:v>0</x:v>
      </x:c>
      <x:c r="W16" s="46" t="n">
        <x:f>IF(AND($D16="Aktiv",ISNUMBER(M16),M16&gt;=0,M16&lt;=5),1,0)</x:f>
        <x:v>0</x:v>
      </x:c>
    </x:row>
    <x:row r="17" ht="48" customHeight="1">
      <x:c r="A17" s="30"/>
      <x:c r="B17" s="41"/>
      <x:c r="C17" s="42"/>
      <x:c r="D17" s="48" t="str">
        <x:f>IF(AND(B17="",C17=""),"",IF(AND(B17&lt;&gt;"",ISNUMBER(C17),C17&gt;=0),IF(C17=0,"Excluded","Aktiv"),"Name / Gewicht korrigieren"))</x:f>
      </x:c>
      <x:c r="E17" s="44" t="n">
        <x:f>IF(D17="Aktiv",C17/$C$7,0)</x:f>
        <x:v>0</x:v>
      </x:c>
      <x:c r="F17" s="45"/>
      <x:c r="G17" s="45"/>
      <x:c r="H17" s="45"/>
      <x:c r="I17" s="45"/>
      <x:c r="J17" s="45"/>
      <x:c r="K17" s="45"/>
      <x:c r="L17" s="45"/>
      <x:c r="M17" s="45"/>
      <x:c r="N17" s="41"/>
      <x:c r="O17" s="38"/>
      <x:c r="P17" s="46" t="n">
        <x:f>IF(AND($D17="Aktiv",ISNUMBER(F17),F17&gt;=0,F17&lt;=5),1,0)</x:f>
        <x:v>0</x:v>
      </x:c>
      <x:c r="Q17" s="46" t="n">
        <x:f>IF(AND($D17="Aktiv",ISNUMBER(G17),G17&gt;=0,G17&lt;=5),1,0)</x:f>
        <x:v>0</x:v>
      </x:c>
      <x:c r="R17" s="46" t="n">
        <x:f>IF(AND($D17="Aktiv",ISNUMBER(H17),H17&gt;=0,H17&lt;=5),1,0)</x:f>
        <x:v>0</x:v>
      </x:c>
      <x:c r="S17" s="46" t="n">
        <x:f>IF(AND($D17="Aktiv",ISNUMBER(I17),I17&gt;=0,I17&lt;=5),1,0)</x:f>
        <x:v>0</x:v>
      </x:c>
      <x:c r="T17" s="46" t="n">
        <x:f>IF(AND($D17="Aktiv",ISNUMBER(J17),J17&gt;=0,J17&lt;=5),1,0)</x:f>
        <x:v>0</x:v>
      </x:c>
      <x:c r="U17" s="46" t="n">
        <x:f>IF(AND($D17="Aktiv",ISNUMBER(K17),K17&gt;=0,K17&lt;=5),1,0)</x:f>
        <x:v>0</x:v>
      </x:c>
      <x:c r="V17" s="46" t="n">
        <x:f>IF(AND($D17="Aktiv",ISNUMBER(L17),L17&gt;=0,L17&lt;=5),1,0)</x:f>
        <x:v>0</x:v>
      </x:c>
      <x:c r="W17" s="46" t="n">
        <x:f>IF(AND($D17="Aktiv",ISNUMBER(M17),M17&gt;=0,M17&lt;=5),1,0)</x:f>
        <x:v>0</x:v>
      </x:c>
    </x:row>
    <x:row r="18" ht="48" customHeight="1">
      <x:c r="A18" s="30"/>
      <x:c r="B18" s="41"/>
      <x:c r="C18" s="42"/>
      <x:c r="D18" s="48" t="str">
        <x:f>IF(AND(B18="",C18=""),"",IF(AND(B18&lt;&gt;"",ISNUMBER(C18),C18&gt;=0),IF(C18=0,"Excluded","Aktiv"),"Name / Gewicht korrigieren"))</x:f>
      </x:c>
      <x:c r="E18" s="44" t="n">
        <x:f>IF(D18="Aktiv",C18/$C$7,0)</x:f>
        <x:v>0</x:v>
      </x:c>
      <x:c r="F18" s="45"/>
      <x:c r="G18" s="45"/>
      <x:c r="H18" s="45"/>
      <x:c r="I18" s="45"/>
      <x:c r="J18" s="45"/>
      <x:c r="K18" s="45"/>
      <x:c r="L18" s="45"/>
      <x:c r="M18" s="45"/>
      <x:c r="N18" s="41"/>
      <x:c r="O18" s="38"/>
      <x:c r="P18" s="46" t="n">
        <x:f>IF(AND($D18="Aktiv",ISNUMBER(F18),F18&gt;=0,F18&lt;=5),1,0)</x:f>
        <x:v>0</x:v>
      </x:c>
      <x:c r="Q18" s="46" t="n">
        <x:f>IF(AND($D18="Aktiv",ISNUMBER(G18),G18&gt;=0,G18&lt;=5),1,0)</x:f>
        <x:v>0</x:v>
      </x:c>
      <x:c r="R18" s="46" t="n">
        <x:f>IF(AND($D18="Aktiv",ISNUMBER(H18),H18&gt;=0,H18&lt;=5),1,0)</x:f>
        <x:v>0</x:v>
      </x:c>
      <x:c r="S18" s="46" t="n">
        <x:f>IF(AND($D18="Aktiv",ISNUMBER(I18),I18&gt;=0,I18&lt;=5),1,0)</x:f>
        <x:v>0</x:v>
      </x:c>
      <x:c r="T18" s="46" t="n">
        <x:f>IF(AND($D18="Aktiv",ISNUMBER(J18),J18&gt;=0,J18&lt;=5),1,0)</x:f>
        <x:v>0</x:v>
      </x:c>
      <x:c r="U18" s="46" t="n">
        <x:f>IF(AND($D18="Aktiv",ISNUMBER(K18),K18&gt;=0,K18&lt;=5),1,0)</x:f>
        <x:v>0</x:v>
      </x:c>
      <x:c r="V18" s="46" t="n">
        <x:f>IF(AND($D18="Aktiv",ISNUMBER(L18),L18&gt;=0,L18&lt;=5),1,0)</x:f>
        <x:v>0</x:v>
      </x:c>
      <x:c r="W18" s="46" t="n">
        <x:f>IF(AND($D18="Aktiv",ISNUMBER(M18),M18&gt;=0,M18&lt;=5),1,0)</x:f>
        <x:v>0</x:v>
      </x:c>
    </x:row>
    <x:row r="19" ht="48" customHeight="1">
      <x:c r="A19" s="30"/>
      <x:c r="B19" s="41"/>
      <x:c r="C19" s="42"/>
      <x:c r="D19" s="48" t="str">
        <x:f>IF(AND(B19="",C19=""),"",IF(AND(B19&lt;&gt;"",ISNUMBER(C19),C19&gt;=0),IF(C19=0,"Excluded","Aktiv"),"Name / Gewicht korrigieren"))</x:f>
      </x:c>
      <x:c r="E19" s="44" t="n">
        <x:f>IF(D19="Aktiv",C19/$C$7,0)</x:f>
        <x:v>0</x:v>
      </x:c>
      <x:c r="F19" s="45"/>
      <x:c r="G19" s="45"/>
      <x:c r="H19" s="45"/>
      <x:c r="I19" s="45"/>
      <x:c r="J19" s="45"/>
      <x:c r="K19" s="45"/>
      <x:c r="L19" s="45"/>
      <x:c r="M19" s="45"/>
      <x:c r="N19" s="41"/>
      <x:c r="O19" s="38"/>
      <x:c r="P19" s="46" t="n">
        <x:f>IF(AND($D19="Aktiv",ISNUMBER(F19),F19&gt;=0,F19&lt;=5),1,0)</x:f>
        <x:v>0</x:v>
      </x:c>
      <x:c r="Q19" s="46" t="n">
        <x:f>IF(AND($D19="Aktiv",ISNUMBER(G19),G19&gt;=0,G19&lt;=5),1,0)</x:f>
        <x:v>0</x:v>
      </x:c>
      <x:c r="R19" s="46" t="n">
        <x:f>IF(AND($D19="Aktiv",ISNUMBER(H19),H19&gt;=0,H19&lt;=5),1,0)</x:f>
        <x:v>0</x:v>
      </x:c>
      <x:c r="S19" s="46" t="n">
        <x:f>IF(AND($D19="Aktiv",ISNUMBER(I19),I19&gt;=0,I19&lt;=5),1,0)</x:f>
        <x:v>0</x:v>
      </x:c>
      <x:c r="T19" s="46" t="n">
        <x:f>IF(AND($D19="Aktiv",ISNUMBER(J19),J19&gt;=0,J19&lt;=5),1,0)</x:f>
        <x:v>0</x:v>
      </x:c>
      <x:c r="U19" s="46" t="n">
        <x:f>IF(AND($D19="Aktiv",ISNUMBER(K19),K19&gt;=0,K19&lt;=5),1,0)</x:f>
        <x:v>0</x:v>
      </x:c>
      <x:c r="V19" s="46" t="n">
        <x:f>IF(AND($D19="Aktiv",ISNUMBER(L19),L19&gt;=0,L19&lt;=5),1,0)</x:f>
        <x:v>0</x:v>
      </x:c>
      <x:c r="W19" s="46" t="n">
        <x:f>IF(AND($D19="Aktiv",ISNUMBER(M19),M19&gt;=0,M19&lt;=5),1,0)</x:f>
        <x:v>0</x:v>
      </x:c>
    </x:row>
    <x:row r="20" ht="48" customHeight="1">
      <x:c r="A20" s="30"/>
      <x:c r="B20" s="41"/>
      <x:c r="C20" s="42"/>
      <x:c r="D20" s="48" t="str">
        <x:f>IF(AND(B20="",C20=""),"",IF(AND(B20&lt;&gt;"",ISNUMBER(C20),C20&gt;=0),IF(C20=0,"Excluded","Aktiv"),"Name / Gewicht korrigieren"))</x:f>
      </x:c>
      <x:c r="E20" s="44" t="n">
        <x:f>IF(D20="Aktiv",C20/$C$7,0)</x:f>
        <x:v>0</x:v>
      </x:c>
      <x:c r="F20" s="45"/>
      <x:c r="G20" s="45"/>
      <x:c r="H20" s="45"/>
      <x:c r="I20" s="45"/>
      <x:c r="J20" s="45"/>
      <x:c r="K20" s="45"/>
      <x:c r="L20" s="45"/>
      <x:c r="M20" s="45"/>
      <x:c r="N20" s="41"/>
      <x:c r="O20" s="38"/>
      <x:c r="P20" s="46" t="n">
        <x:f>IF(AND($D20="Aktiv",ISNUMBER(F20),F20&gt;=0,F20&lt;=5),1,0)</x:f>
        <x:v>0</x:v>
      </x:c>
      <x:c r="Q20" s="46" t="n">
        <x:f>IF(AND($D20="Aktiv",ISNUMBER(G20),G20&gt;=0,G20&lt;=5),1,0)</x:f>
        <x:v>0</x:v>
      </x:c>
      <x:c r="R20" s="46" t="n">
        <x:f>IF(AND($D20="Aktiv",ISNUMBER(H20),H20&gt;=0,H20&lt;=5),1,0)</x:f>
        <x:v>0</x:v>
      </x:c>
      <x:c r="S20" s="46" t="n">
        <x:f>IF(AND($D20="Aktiv",ISNUMBER(I20),I20&gt;=0,I20&lt;=5),1,0)</x:f>
        <x:v>0</x:v>
      </x:c>
      <x:c r="T20" s="46" t="n">
        <x:f>IF(AND($D20="Aktiv",ISNUMBER(J20),J20&gt;=0,J20&lt;=5),1,0)</x:f>
        <x:v>0</x:v>
      </x:c>
      <x:c r="U20" s="46" t="n">
        <x:f>IF(AND($D20="Aktiv",ISNUMBER(K20),K20&gt;=0,K20&lt;=5),1,0)</x:f>
        <x:v>0</x:v>
      </x:c>
      <x:c r="V20" s="46" t="n">
        <x:f>IF(AND($D20="Aktiv",ISNUMBER(L20),L20&gt;=0,L20&lt;=5),1,0)</x:f>
        <x:v>0</x:v>
      </x:c>
      <x:c r="W20" s="46" t="n">
        <x:f>IF(AND($D20="Aktiv",ISNUMBER(M20),M20&gt;=0,M20&lt;=5),1,0)</x:f>
        <x:v>0</x:v>
      </x:c>
    </x:row>
    <x:row r="21" ht="48" customHeight="1">
      <x:c r="A21" s="30"/>
      <x:c r="B21" s="41"/>
      <x:c r="C21" s="42"/>
      <x:c r="D21" s="48" t="str">
        <x:f>IF(AND(B21="",C21=""),"",IF(AND(B21&lt;&gt;"",ISNUMBER(C21),C21&gt;=0),IF(C21=0,"Excluded","Aktiv"),"Name / Gewicht korrigieren"))</x:f>
      </x:c>
      <x:c r="E21" s="44" t="n">
        <x:f>IF(D21="Aktiv",C21/$C$7,0)</x:f>
        <x:v>0</x:v>
      </x:c>
      <x:c r="F21" s="45"/>
      <x:c r="G21" s="45"/>
      <x:c r="H21" s="45"/>
      <x:c r="I21" s="45"/>
      <x:c r="J21" s="45"/>
      <x:c r="K21" s="45"/>
      <x:c r="L21" s="45"/>
      <x:c r="M21" s="45"/>
      <x:c r="N21" s="41"/>
      <x:c r="O21" s="38"/>
      <x:c r="P21" s="46" t="n">
        <x:f>IF(AND($D21="Aktiv",ISNUMBER(F21),F21&gt;=0,F21&lt;=5),1,0)</x:f>
        <x:v>0</x:v>
      </x:c>
      <x:c r="Q21" s="46" t="n">
        <x:f>IF(AND($D21="Aktiv",ISNUMBER(G21),G21&gt;=0,G21&lt;=5),1,0)</x:f>
        <x:v>0</x:v>
      </x:c>
      <x:c r="R21" s="46" t="n">
        <x:f>IF(AND($D21="Aktiv",ISNUMBER(H21),H21&gt;=0,H21&lt;=5),1,0)</x:f>
        <x:v>0</x:v>
      </x:c>
      <x:c r="S21" s="46" t="n">
        <x:f>IF(AND($D21="Aktiv",ISNUMBER(I21),I21&gt;=0,I21&lt;=5),1,0)</x:f>
        <x:v>0</x:v>
      </x:c>
      <x:c r="T21" s="46" t="n">
        <x:f>IF(AND($D21="Aktiv",ISNUMBER(J21),J21&gt;=0,J21&lt;=5),1,0)</x:f>
        <x:v>0</x:v>
      </x:c>
      <x:c r="U21" s="46" t="n">
        <x:f>IF(AND($D21="Aktiv",ISNUMBER(K21),K21&gt;=0,K21&lt;=5),1,0)</x:f>
        <x:v>0</x:v>
      </x:c>
      <x:c r="V21" s="46" t="n">
        <x:f>IF(AND($D21="Aktiv",ISNUMBER(L21),L21&gt;=0,L21&lt;=5),1,0)</x:f>
        <x:v>0</x:v>
      </x:c>
      <x:c r="W21" s="46" t="n">
        <x:f>IF(AND($D21="Aktiv",ISNUMBER(M21),M21&gt;=0,M21&lt;=5),1,0)</x:f>
        <x:v>0</x:v>
      </x:c>
    </x:row>
    <x:row r="22" ht="48" customHeight="1">
      <x:c r="A22" s="30"/>
      <x:c r="B22" s="41"/>
      <x:c r="C22" s="42"/>
      <x:c r="D22" s="48" t="str">
        <x:f>IF(AND(B22="",C22=""),"",IF(AND(B22&lt;&gt;"",ISNUMBER(C22),C22&gt;=0),IF(C22=0,"Excluded","Aktiv"),"Name / Gewicht korrigieren"))</x:f>
      </x:c>
      <x:c r="E22" s="44" t="n">
        <x:f>IF(D22="Aktiv",C22/$C$7,0)</x:f>
        <x:v>0</x:v>
      </x:c>
      <x:c r="F22" s="45"/>
      <x:c r="G22" s="45"/>
      <x:c r="H22" s="45"/>
      <x:c r="I22" s="45"/>
      <x:c r="J22" s="45"/>
      <x:c r="K22" s="45"/>
      <x:c r="L22" s="45"/>
      <x:c r="M22" s="45"/>
      <x:c r="N22" s="41"/>
      <x:c r="O22" s="38"/>
      <x:c r="P22" s="46" t="n">
        <x:f>IF(AND($D22="Aktiv",ISNUMBER(F22),F22&gt;=0,F22&lt;=5),1,0)</x:f>
        <x:v>0</x:v>
      </x:c>
      <x:c r="Q22" s="46" t="n">
        <x:f>IF(AND($D22="Aktiv",ISNUMBER(G22),G22&gt;=0,G22&lt;=5),1,0)</x:f>
        <x:v>0</x:v>
      </x:c>
      <x:c r="R22" s="46" t="n">
        <x:f>IF(AND($D22="Aktiv",ISNUMBER(H22),H22&gt;=0,H22&lt;=5),1,0)</x:f>
        <x:v>0</x:v>
      </x:c>
      <x:c r="S22" s="46" t="n">
        <x:f>IF(AND($D22="Aktiv",ISNUMBER(I22),I22&gt;=0,I22&lt;=5),1,0)</x:f>
        <x:v>0</x:v>
      </x:c>
      <x:c r="T22" s="46" t="n">
        <x:f>IF(AND($D22="Aktiv",ISNUMBER(J22),J22&gt;=0,J22&lt;=5),1,0)</x:f>
        <x:v>0</x:v>
      </x:c>
      <x:c r="U22" s="46" t="n">
        <x:f>IF(AND($D22="Aktiv",ISNUMBER(K22),K22&gt;=0,K22&lt;=5),1,0)</x:f>
        <x:v>0</x:v>
      </x:c>
      <x:c r="V22" s="46" t="n">
        <x:f>IF(AND($D22="Aktiv",ISNUMBER(L22),L22&gt;=0,L22&lt;=5),1,0)</x:f>
        <x:v>0</x:v>
      </x:c>
      <x:c r="W22" s="46" t="n">
        <x:f>IF(AND($D22="Aktiv",ISNUMBER(M22),M22&gt;=0,M22&lt;=5),1,0)</x:f>
        <x:v>0</x:v>
      </x:c>
    </x:row>
    <x:row r="23" ht="48" customHeight="1">
      <x:c r="A23" s="30"/>
      <x:c r="B23" s="41"/>
      <x:c r="C23" s="42"/>
      <x:c r="D23" s="48" t="str">
        <x:f>IF(AND(B23="",C23=""),"",IF(AND(B23&lt;&gt;"",ISNUMBER(C23),C23&gt;=0),IF(C23=0,"Excluded","Aktiv"),"Name / Gewicht korrigieren"))</x:f>
      </x:c>
      <x:c r="E23" s="44" t="n">
        <x:f>IF(D23="Aktiv",C23/$C$7,0)</x:f>
        <x:v>0</x:v>
      </x:c>
      <x:c r="F23" s="45"/>
      <x:c r="G23" s="45"/>
      <x:c r="H23" s="45"/>
      <x:c r="I23" s="45"/>
      <x:c r="J23" s="45"/>
      <x:c r="K23" s="45"/>
      <x:c r="L23" s="45"/>
      <x:c r="M23" s="45"/>
      <x:c r="N23" s="41"/>
      <x:c r="O23" s="38"/>
      <x:c r="P23" s="46" t="n">
        <x:f>IF(AND($D23="Aktiv",ISNUMBER(F23),F23&gt;=0,F23&lt;=5),1,0)</x:f>
        <x:v>0</x:v>
      </x:c>
      <x:c r="Q23" s="46" t="n">
        <x:f>IF(AND($D23="Aktiv",ISNUMBER(G23),G23&gt;=0,G23&lt;=5),1,0)</x:f>
        <x:v>0</x:v>
      </x:c>
      <x:c r="R23" s="46" t="n">
        <x:f>IF(AND($D23="Aktiv",ISNUMBER(H23),H23&gt;=0,H23&lt;=5),1,0)</x:f>
        <x:v>0</x:v>
      </x:c>
      <x:c r="S23" s="46" t="n">
        <x:f>IF(AND($D23="Aktiv",ISNUMBER(I23),I23&gt;=0,I23&lt;=5),1,0)</x:f>
        <x:v>0</x:v>
      </x:c>
      <x:c r="T23" s="46" t="n">
        <x:f>IF(AND($D23="Aktiv",ISNUMBER(J23),J23&gt;=0,J23&lt;=5),1,0)</x:f>
        <x:v>0</x:v>
      </x:c>
      <x:c r="U23" s="46" t="n">
        <x:f>IF(AND($D23="Aktiv",ISNUMBER(K23),K23&gt;=0,K23&lt;=5),1,0)</x:f>
        <x:v>0</x:v>
      </x:c>
      <x:c r="V23" s="46" t="n">
        <x:f>IF(AND($D23="Aktiv",ISNUMBER(L23),L23&gt;=0,L23&lt;=5),1,0)</x:f>
        <x:v>0</x:v>
      </x:c>
      <x:c r="W23" s="46" t="n">
        <x:f>IF(AND($D23="Aktiv",ISNUMBER(M23),M23&gt;=0,M23&lt;=5),1,0)</x:f>
        <x:v>0</x:v>
      </x:c>
    </x:row>
    <x:row r="24" ht="48" customHeight="1">
      <x:c r="A24" s="30"/>
      <x:c r="B24" s="41"/>
      <x:c r="C24" s="42"/>
      <x:c r="D24" s="48" t="str">
        <x:f>IF(AND(B24="",C24=""),"",IF(AND(B24&lt;&gt;"",ISNUMBER(C24),C24&gt;=0),IF(C24=0,"Excluded","Aktiv"),"Name / Gewicht korrigieren"))</x:f>
      </x:c>
      <x:c r="E24" s="44" t="n">
        <x:f>IF(D24="Aktiv",C24/$C$7,0)</x:f>
        <x:v>0</x:v>
      </x:c>
      <x:c r="F24" s="45"/>
      <x:c r="G24" s="45"/>
      <x:c r="H24" s="45"/>
      <x:c r="I24" s="45"/>
      <x:c r="J24" s="45"/>
      <x:c r="K24" s="45"/>
      <x:c r="L24" s="45"/>
      <x:c r="M24" s="45"/>
      <x:c r="N24" s="41"/>
      <x:c r="O24" s="38"/>
      <x:c r="P24" s="46" t="n">
        <x:f>IF(AND($D24="Aktiv",ISNUMBER(F24),F24&gt;=0,F24&lt;=5),1,0)</x:f>
        <x:v>0</x:v>
      </x:c>
      <x:c r="Q24" s="46" t="n">
        <x:f>IF(AND($D24="Aktiv",ISNUMBER(G24),G24&gt;=0,G24&lt;=5),1,0)</x:f>
        <x:v>0</x:v>
      </x:c>
      <x:c r="R24" s="46" t="n">
        <x:f>IF(AND($D24="Aktiv",ISNUMBER(H24),H24&gt;=0,H24&lt;=5),1,0)</x:f>
        <x:v>0</x:v>
      </x:c>
      <x:c r="S24" s="46" t="n">
        <x:f>IF(AND($D24="Aktiv",ISNUMBER(I24),I24&gt;=0,I24&lt;=5),1,0)</x:f>
        <x:v>0</x:v>
      </x:c>
      <x:c r="T24" s="46" t="n">
        <x:f>IF(AND($D24="Aktiv",ISNUMBER(J24),J24&gt;=0,J24&lt;=5),1,0)</x:f>
        <x:v>0</x:v>
      </x:c>
      <x:c r="U24" s="46" t="n">
        <x:f>IF(AND($D24="Aktiv",ISNUMBER(K24),K24&gt;=0,K24&lt;=5),1,0)</x:f>
        <x:v>0</x:v>
      </x:c>
      <x:c r="V24" s="46" t="n">
        <x:f>IF(AND($D24="Aktiv",ISNUMBER(L24),L24&gt;=0,L24&lt;=5),1,0)</x:f>
        <x:v>0</x:v>
      </x:c>
      <x:c r="W24" s="46" t="n">
        <x:f>IF(AND($D24="Aktiv",ISNUMBER(M24),M24&gt;=0,M24&lt;=5),1,0)</x:f>
        <x:v>0</x:v>
      </x:c>
    </x:row>
    <x:row r="25" ht="48" customHeight="1">
      <x:c r="A25" s="30"/>
      <x:c r="B25" s="41"/>
      <x:c r="C25" s="42"/>
      <x:c r="D25" s="48" t="str">
        <x:f>IF(AND(B25="",C25=""),"",IF(AND(B25&lt;&gt;"",ISNUMBER(C25),C25&gt;=0),IF(C25=0,"Excluded","Aktiv"),"Name / Gewicht korrigieren"))</x:f>
      </x:c>
      <x:c r="E25" s="44" t="n">
        <x:f>IF(D25="Aktiv",C25/$C$7,0)</x:f>
        <x:v>0</x:v>
      </x:c>
      <x:c r="F25" s="45"/>
      <x:c r="G25" s="45"/>
      <x:c r="H25" s="45"/>
      <x:c r="I25" s="45"/>
      <x:c r="J25" s="45"/>
      <x:c r="K25" s="45"/>
      <x:c r="L25" s="45"/>
      <x:c r="M25" s="45"/>
      <x:c r="N25" s="41"/>
      <x:c r="O25" s="38"/>
      <x:c r="P25" s="46" t="n">
        <x:f>IF(AND($D25="Aktiv",ISNUMBER(F25),F25&gt;=0,F25&lt;=5),1,0)</x:f>
        <x:v>0</x:v>
      </x:c>
      <x:c r="Q25" s="46" t="n">
        <x:f>IF(AND($D25="Aktiv",ISNUMBER(G25),G25&gt;=0,G25&lt;=5),1,0)</x:f>
        <x:v>0</x:v>
      </x:c>
      <x:c r="R25" s="46" t="n">
        <x:f>IF(AND($D25="Aktiv",ISNUMBER(H25),H25&gt;=0,H25&lt;=5),1,0)</x:f>
        <x:v>0</x:v>
      </x:c>
      <x:c r="S25" s="46" t="n">
        <x:f>IF(AND($D25="Aktiv",ISNUMBER(I25),I25&gt;=0,I25&lt;=5),1,0)</x:f>
        <x:v>0</x:v>
      </x:c>
      <x:c r="T25" s="46" t="n">
        <x:f>IF(AND($D25="Aktiv",ISNUMBER(J25),J25&gt;=0,J25&lt;=5),1,0)</x:f>
        <x:v>0</x:v>
      </x:c>
      <x:c r="U25" s="46" t="n">
        <x:f>IF(AND($D25="Aktiv",ISNUMBER(K25),K25&gt;=0,K25&lt;=5),1,0)</x:f>
        <x:v>0</x:v>
      </x:c>
      <x:c r="V25" s="46" t="n">
        <x:f>IF(AND($D25="Aktiv",ISNUMBER(L25),L25&gt;=0,L25&lt;=5),1,0)</x:f>
        <x:v>0</x:v>
      </x:c>
      <x:c r="W25" s="46" t="n">
        <x:f>IF(AND($D25="Aktiv",ISNUMBER(M25),M25&gt;=0,M25&lt;=5),1,0)</x:f>
        <x:v>0</x:v>
      </x:c>
    </x:row>
    <x:row r="26" ht="48" customHeight="1">
      <x:c r="A26" s="30"/>
      <x:c r="B26" s="41"/>
      <x:c r="C26" s="42"/>
      <x:c r="D26" s="48" t="str">
        <x:f>IF(AND(B26="",C26=""),"",IF(AND(B26&lt;&gt;"",ISNUMBER(C26),C26&gt;=0),IF(C26=0,"Excluded","Aktiv"),"Name / Gewicht korrigieren"))</x:f>
      </x:c>
      <x:c r="E26" s="44" t="n">
        <x:f>IF(D26="Aktiv",C26/$C$7,0)</x:f>
        <x:v>0</x:v>
      </x:c>
      <x:c r="F26" s="45"/>
      <x:c r="G26" s="45"/>
      <x:c r="H26" s="45"/>
      <x:c r="I26" s="45"/>
      <x:c r="J26" s="45"/>
      <x:c r="K26" s="45"/>
      <x:c r="L26" s="45"/>
      <x:c r="M26" s="45"/>
      <x:c r="N26" s="41"/>
      <x:c r="O26" s="38"/>
      <x:c r="P26" s="46" t="n">
        <x:f>IF(AND($D26="Aktiv",ISNUMBER(F26),F26&gt;=0,F26&lt;=5),1,0)</x:f>
        <x:v>0</x:v>
      </x:c>
      <x:c r="Q26" s="46" t="n">
        <x:f>IF(AND($D26="Aktiv",ISNUMBER(G26),G26&gt;=0,G26&lt;=5),1,0)</x:f>
        <x:v>0</x:v>
      </x:c>
      <x:c r="R26" s="46" t="n">
        <x:f>IF(AND($D26="Aktiv",ISNUMBER(H26),H26&gt;=0,H26&lt;=5),1,0)</x:f>
        <x:v>0</x:v>
      </x:c>
      <x:c r="S26" s="46" t="n">
        <x:f>IF(AND($D26="Aktiv",ISNUMBER(I26),I26&gt;=0,I26&lt;=5),1,0)</x:f>
        <x:v>0</x:v>
      </x:c>
      <x:c r="T26" s="46" t="n">
        <x:f>IF(AND($D26="Aktiv",ISNUMBER(J26),J26&gt;=0,J26&lt;=5),1,0)</x:f>
        <x:v>0</x:v>
      </x:c>
      <x:c r="U26" s="46" t="n">
        <x:f>IF(AND($D26="Aktiv",ISNUMBER(K26),K26&gt;=0,K26&lt;=5),1,0)</x:f>
        <x:v>0</x:v>
      </x:c>
      <x:c r="V26" s="46" t="n">
        <x:f>IF(AND($D26="Aktiv",ISNUMBER(L26),L26&gt;=0,L26&lt;=5),1,0)</x:f>
        <x:v>0</x:v>
      </x:c>
      <x:c r="W26" s="46" t="n">
        <x:f>IF(AND($D26="Aktiv",ISNUMBER(M26),M26&gt;=0,M26&lt;=5),1,0)</x:f>
        <x:v>0</x:v>
      </x:c>
    </x:row>
    <x:row r="27" ht="48" customHeight="1">
      <x:c r="A27" s="30"/>
      <x:c r="B27" s="41"/>
      <x:c r="C27" s="42"/>
      <x:c r="D27" s="48" t="str">
        <x:f>IF(AND(B27="",C27=""),"",IF(AND(B27&lt;&gt;"",ISNUMBER(C27),C27&gt;=0),IF(C27=0,"Excluded","Aktiv"),"Name / Gewicht korrigieren"))</x:f>
      </x:c>
      <x:c r="E27" s="44" t="n">
        <x:f>IF(D27="Aktiv",C27/$C$7,0)</x:f>
        <x:v>0</x:v>
      </x:c>
      <x:c r="F27" s="45"/>
      <x:c r="G27" s="45"/>
      <x:c r="H27" s="45"/>
      <x:c r="I27" s="45"/>
      <x:c r="J27" s="45"/>
      <x:c r="K27" s="45"/>
      <x:c r="L27" s="45"/>
      <x:c r="M27" s="45"/>
      <x:c r="N27" s="41"/>
      <x:c r="O27" s="38"/>
      <x:c r="P27" s="46" t="n">
        <x:f>IF(AND($D27="Aktiv",ISNUMBER(F27),F27&gt;=0,F27&lt;=5),1,0)</x:f>
        <x:v>0</x:v>
      </x:c>
      <x:c r="Q27" s="46" t="n">
        <x:f>IF(AND($D27="Aktiv",ISNUMBER(G27),G27&gt;=0,G27&lt;=5),1,0)</x:f>
        <x:v>0</x:v>
      </x:c>
      <x:c r="R27" s="46" t="n">
        <x:f>IF(AND($D27="Aktiv",ISNUMBER(H27),H27&gt;=0,H27&lt;=5),1,0)</x:f>
        <x:v>0</x:v>
      </x:c>
      <x:c r="S27" s="46" t="n">
        <x:f>IF(AND($D27="Aktiv",ISNUMBER(I27),I27&gt;=0,I27&lt;=5),1,0)</x:f>
        <x:v>0</x:v>
      </x:c>
      <x:c r="T27" s="46" t="n">
        <x:f>IF(AND($D27="Aktiv",ISNUMBER(J27),J27&gt;=0,J27&lt;=5),1,0)</x:f>
        <x:v>0</x:v>
      </x:c>
      <x:c r="U27" s="46" t="n">
        <x:f>IF(AND($D27="Aktiv",ISNUMBER(K27),K27&gt;=0,K27&lt;=5),1,0)</x:f>
        <x:v>0</x:v>
      </x:c>
      <x:c r="V27" s="46" t="n">
        <x:f>IF(AND($D27="Aktiv",ISNUMBER(L27),L27&gt;=0,L27&lt;=5),1,0)</x:f>
        <x:v>0</x:v>
      </x:c>
      <x:c r="W27" s="46" t="n">
        <x:f>IF(AND($D27="Aktiv",ISNUMBER(M27),M27&gt;=0,M27&lt;=5),1,0)</x:f>
        <x:v>0</x:v>
      </x:c>
    </x:row>
    <x:row r="28" ht="48" customHeight="1">
      <x:c r="A28" s="30"/>
      <x:c r="B28" s="41"/>
      <x:c r="C28" s="42"/>
      <x:c r="D28" s="48" t="str">
        <x:f>IF(AND(B28="",C28=""),"",IF(AND(B28&lt;&gt;"",ISNUMBER(C28),C28&gt;=0),IF(C28=0,"Excluded","Aktiv"),"Name / Gewicht korrigieren"))</x:f>
      </x:c>
      <x:c r="E28" s="44" t="n">
        <x:f>IF(D28="Aktiv",C28/$C$7,0)</x:f>
        <x:v>0</x:v>
      </x:c>
      <x:c r="F28" s="45"/>
      <x:c r="G28" s="45"/>
      <x:c r="H28" s="45"/>
      <x:c r="I28" s="45"/>
      <x:c r="J28" s="45"/>
      <x:c r="K28" s="45"/>
      <x:c r="L28" s="45"/>
      <x:c r="M28" s="45"/>
      <x:c r="N28" s="41"/>
      <x:c r="O28" s="38"/>
      <x:c r="P28" s="46" t="n">
        <x:f>IF(AND($D28="Aktiv",ISNUMBER(F28),F28&gt;=0,F28&lt;=5),1,0)</x:f>
        <x:v>0</x:v>
      </x:c>
      <x:c r="Q28" s="46" t="n">
        <x:f>IF(AND($D28="Aktiv",ISNUMBER(G28),G28&gt;=0,G28&lt;=5),1,0)</x:f>
        <x:v>0</x:v>
      </x:c>
      <x:c r="R28" s="46" t="n">
        <x:f>IF(AND($D28="Aktiv",ISNUMBER(H28),H28&gt;=0,H28&lt;=5),1,0)</x:f>
        <x:v>0</x:v>
      </x:c>
      <x:c r="S28" s="46" t="n">
        <x:f>IF(AND($D28="Aktiv",ISNUMBER(I28),I28&gt;=0,I28&lt;=5),1,0)</x:f>
        <x:v>0</x:v>
      </x:c>
      <x:c r="T28" s="46" t="n">
        <x:f>IF(AND($D28="Aktiv",ISNUMBER(J28),J28&gt;=0,J28&lt;=5),1,0)</x:f>
        <x:v>0</x:v>
      </x:c>
      <x:c r="U28" s="46" t="n">
        <x:f>IF(AND($D28="Aktiv",ISNUMBER(K28),K28&gt;=0,K28&lt;=5),1,0)</x:f>
        <x:v>0</x:v>
      </x:c>
      <x:c r="V28" s="46" t="n">
        <x:f>IF(AND($D28="Aktiv",ISNUMBER(L28),L28&gt;=0,L28&lt;=5),1,0)</x:f>
        <x:v>0</x:v>
      </x:c>
      <x:c r="W28" s="46" t="n">
        <x:f>IF(AND($D28="Aktiv",ISNUMBER(M28),M28&gt;=0,M28&lt;=5),1,0)</x:f>
        <x:v>0</x:v>
      </x:c>
    </x:row>
    <x:row r="29" ht="48" customHeight="1">
      <x:c r="A29" s="30"/>
      <x:c r="B29" s="41"/>
      <x:c r="C29" s="42"/>
      <x:c r="D29" s="48" t="str">
        <x:f>IF(AND(B29="",C29=""),"",IF(AND(B29&lt;&gt;"",ISNUMBER(C29),C29&gt;=0),IF(C29=0,"Excluded","Aktiv"),"Name / Gewicht korrigieren"))</x:f>
      </x:c>
      <x:c r="E29" s="44" t="n">
        <x:f>IF(D29="Aktiv",C29/$C$7,0)</x:f>
        <x:v>0</x:v>
      </x:c>
      <x:c r="F29" s="45"/>
      <x:c r="G29" s="45"/>
      <x:c r="H29" s="45"/>
      <x:c r="I29" s="45"/>
      <x:c r="J29" s="45"/>
      <x:c r="K29" s="45"/>
      <x:c r="L29" s="45"/>
      <x:c r="M29" s="45"/>
      <x:c r="N29" s="41"/>
      <x:c r="O29" s="38"/>
      <x:c r="P29" s="46" t="n">
        <x:f>IF(AND($D29="Aktiv",ISNUMBER(F29),F29&gt;=0,F29&lt;=5),1,0)</x:f>
        <x:v>0</x:v>
      </x:c>
      <x:c r="Q29" s="46" t="n">
        <x:f>IF(AND($D29="Aktiv",ISNUMBER(G29),G29&gt;=0,G29&lt;=5),1,0)</x:f>
        <x:v>0</x:v>
      </x:c>
      <x:c r="R29" s="46" t="n">
        <x:f>IF(AND($D29="Aktiv",ISNUMBER(H29),H29&gt;=0,H29&lt;=5),1,0)</x:f>
        <x:v>0</x:v>
      </x:c>
      <x:c r="S29" s="46" t="n">
        <x:f>IF(AND($D29="Aktiv",ISNUMBER(I29),I29&gt;=0,I29&lt;=5),1,0)</x:f>
        <x:v>0</x:v>
      </x:c>
      <x:c r="T29" s="46" t="n">
        <x:f>IF(AND($D29="Aktiv",ISNUMBER(J29),J29&gt;=0,J29&lt;=5),1,0)</x:f>
        <x:v>0</x:v>
      </x:c>
      <x:c r="U29" s="46" t="n">
        <x:f>IF(AND($D29="Aktiv",ISNUMBER(K29),K29&gt;=0,K29&lt;=5),1,0)</x:f>
        <x:v>0</x:v>
      </x:c>
      <x:c r="V29" s="46" t="n">
        <x:f>IF(AND($D29="Aktiv",ISNUMBER(L29),L29&gt;=0,L29&lt;=5),1,0)</x:f>
        <x:v>0</x:v>
      </x:c>
      <x:c r="W29" s="46" t="n">
        <x:f>IF(AND($D29="Aktiv",ISNUMBER(M29),M29&gt;=0,M29&lt;=5),1,0)</x:f>
        <x:v>0</x:v>
      </x:c>
    </x:row>
    <x:row r="30" ht="48" customHeight="1">
      <x:c r="A30" s="30"/>
      <x:c r="B30" s="41"/>
      <x:c r="C30" s="42"/>
      <x:c r="D30" s="48" t="str">
        <x:f>IF(AND(B30="",C30=""),"",IF(AND(B30&lt;&gt;"",ISNUMBER(C30),C30&gt;=0),IF(C30=0,"Excluded","Aktiv"),"Name / Gewicht korrigieren"))</x:f>
      </x:c>
      <x:c r="E30" s="44" t="n">
        <x:f>IF(D30="Aktiv",C30/$C$7,0)</x:f>
        <x:v>0</x:v>
      </x:c>
      <x:c r="F30" s="45"/>
      <x:c r="G30" s="45"/>
      <x:c r="H30" s="45"/>
      <x:c r="I30" s="45"/>
      <x:c r="J30" s="45"/>
      <x:c r="K30" s="45"/>
      <x:c r="L30" s="45"/>
      <x:c r="M30" s="45"/>
      <x:c r="N30" s="41"/>
      <x:c r="O30" s="38"/>
      <x:c r="P30" s="46" t="n">
        <x:f>IF(AND($D30="Aktiv",ISNUMBER(F30),F30&gt;=0,F30&lt;=5),1,0)</x:f>
        <x:v>0</x:v>
      </x:c>
      <x:c r="Q30" s="46" t="n">
        <x:f>IF(AND($D30="Aktiv",ISNUMBER(G30),G30&gt;=0,G30&lt;=5),1,0)</x:f>
        <x:v>0</x:v>
      </x:c>
      <x:c r="R30" s="46" t="n">
        <x:f>IF(AND($D30="Aktiv",ISNUMBER(H30),H30&gt;=0,H30&lt;=5),1,0)</x:f>
        <x:v>0</x:v>
      </x:c>
      <x:c r="S30" s="46" t="n">
        <x:f>IF(AND($D30="Aktiv",ISNUMBER(I30),I30&gt;=0,I30&lt;=5),1,0)</x:f>
        <x:v>0</x:v>
      </x:c>
      <x:c r="T30" s="46" t="n">
        <x:f>IF(AND($D30="Aktiv",ISNUMBER(J30),J30&gt;=0,J30&lt;=5),1,0)</x:f>
        <x:v>0</x:v>
      </x:c>
      <x:c r="U30" s="46" t="n">
        <x:f>IF(AND($D30="Aktiv",ISNUMBER(K30),K30&gt;=0,K30&lt;=5),1,0)</x:f>
        <x:v>0</x:v>
      </x:c>
      <x:c r="V30" s="46" t="n">
        <x:f>IF(AND($D30="Aktiv",ISNUMBER(L30),L30&gt;=0,L30&lt;=5),1,0)</x:f>
        <x:v>0</x:v>
      </x:c>
      <x:c r="W30" s="46" t="n">
        <x:f>IF(AND($D30="Aktiv",ISNUMBER(M30),M30&gt;=0,M30&lt;=5),1,0)</x:f>
        <x:v>0</x:v>
      </x:c>
    </x:row>
    <x:row r="31" ht="48" customHeight="1">
      <x:c r="A31" s="30"/>
      <x:c r="B31" s="41"/>
      <x:c r="C31" s="42"/>
      <x:c r="D31" s="48" t="str">
        <x:f>IF(AND(B31="",C31=""),"",IF(AND(B31&lt;&gt;"",ISNUMBER(C31),C31&gt;=0),IF(C31=0,"Excluded","Aktiv"),"Name / Gewicht korrigieren"))</x:f>
      </x:c>
      <x:c r="E31" s="44" t="n">
        <x:f>IF(D31="Aktiv",C31/$C$7,0)</x:f>
        <x:v>0</x:v>
      </x:c>
      <x:c r="F31" s="45"/>
      <x:c r="G31" s="45"/>
      <x:c r="H31" s="45"/>
      <x:c r="I31" s="45"/>
      <x:c r="J31" s="45"/>
      <x:c r="K31" s="45"/>
      <x:c r="L31" s="45"/>
      <x:c r="M31" s="45"/>
      <x:c r="N31" s="41"/>
      <x:c r="O31" s="38"/>
      <x:c r="P31" s="46" t="n">
        <x:f>IF(AND($D31="Aktiv",ISNUMBER(F31),F31&gt;=0,F31&lt;=5),1,0)</x:f>
        <x:v>0</x:v>
      </x:c>
      <x:c r="Q31" s="46" t="n">
        <x:f>IF(AND($D31="Aktiv",ISNUMBER(G31),G31&gt;=0,G31&lt;=5),1,0)</x:f>
        <x:v>0</x:v>
      </x:c>
      <x:c r="R31" s="46" t="n">
        <x:f>IF(AND($D31="Aktiv",ISNUMBER(H31),H31&gt;=0,H31&lt;=5),1,0)</x:f>
        <x:v>0</x:v>
      </x:c>
      <x:c r="S31" s="46" t="n">
        <x:f>IF(AND($D31="Aktiv",ISNUMBER(I31),I31&gt;=0,I31&lt;=5),1,0)</x:f>
        <x:v>0</x:v>
      </x:c>
      <x:c r="T31" s="46" t="n">
        <x:f>IF(AND($D31="Aktiv",ISNUMBER(J31),J31&gt;=0,J31&lt;=5),1,0)</x:f>
        <x:v>0</x:v>
      </x:c>
      <x:c r="U31" s="46" t="n">
        <x:f>IF(AND($D31="Aktiv",ISNUMBER(K31),K31&gt;=0,K31&lt;=5),1,0)</x:f>
        <x:v>0</x:v>
      </x:c>
      <x:c r="V31" s="46" t="n">
        <x:f>IF(AND($D31="Aktiv",ISNUMBER(L31),L31&gt;=0,L31&lt;=5),1,0)</x:f>
        <x:v>0</x:v>
      </x:c>
      <x:c r="W31" s="46" t="n">
        <x:f>IF(AND($D31="Aktiv",ISNUMBER(M31),M31&gt;=0,M31&lt;=5),1,0)</x:f>
        <x:v>0</x:v>
      </x:c>
    </x:row>
    <x:row r="32" ht="48" customHeight="1">
      <x:c r="A32" s="30"/>
      <x:c r="B32" s="41"/>
      <x:c r="C32" s="42"/>
      <x:c r="D32" s="48" t="str">
        <x:f>IF(AND(B32="",C32=""),"",IF(AND(B32&lt;&gt;"",ISNUMBER(C32),C32&gt;=0),IF(C32=0,"Excluded","Aktiv"),"Name / Gewicht korrigieren"))</x:f>
      </x:c>
      <x:c r="E32" s="44" t="n">
        <x:f>IF(D32="Aktiv",C32/$C$7,0)</x:f>
        <x:v>0</x:v>
      </x:c>
      <x:c r="F32" s="45"/>
      <x:c r="G32" s="45"/>
      <x:c r="H32" s="45"/>
      <x:c r="I32" s="45"/>
      <x:c r="J32" s="45"/>
      <x:c r="K32" s="45"/>
      <x:c r="L32" s="45"/>
      <x:c r="M32" s="45"/>
      <x:c r="N32" s="41"/>
      <x:c r="O32" s="38"/>
      <x:c r="P32" s="46" t="n">
        <x:f>IF(AND($D32="Aktiv",ISNUMBER(F32),F32&gt;=0,F32&lt;=5),1,0)</x:f>
        <x:v>0</x:v>
      </x:c>
      <x:c r="Q32" s="46" t="n">
        <x:f>IF(AND($D32="Aktiv",ISNUMBER(G32),G32&gt;=0,G32&lt;=5),1,0)</x:f>
        <x:v>0</x:v>
      </x:c>
      <x:c r="R32" s="46" t="n">
        <x:f>IF(AND($D32="Aktiv",ISNUMBER(H32),H32&gt;=0,H32&lt;=5),1,0)</x:f>
        <x:v>0</x:v>
      </x:c>
      <x:c r="S32" s="46" t="n">
        <x:f>IF(AND($D32="Aktiv",ISNUMBER(I32),I32&gt;=0,I32&lt;=5),1,0)</x:f>
        <x:v>0</x:v>
      </x:c>
      <x:c r="T32" s="46" t="n">
        <x:f>IF(AND($D32="Aktiv",ISNUMBER(J32),J32&gt;=0,J32&lt;=5),1,0)</x:f>
        <x:v>0</x:v>
      </x:c>
      <x:c r="U32" s="46" t="n">
        <x:f>IF(AND($D32="Aktiv",ISNUMBER(K32),K32&gt;=0,K32&lt;=5),1,0)</x:f>
        <x:v>0</x:v>
      </x:c>
      <x:c r="V32" s="46" t="n">
        <x:f>IF(AND($D32="Aktiv",ISNUMBER(L32),L32&gt;=0,L32&lt;=5),1,0)</x:f>
        <x:v>0</x:v>
      </x:c>
      <x:c r="W32" s="46" t="n">
        <x:f>IF(AND($D32="Aktiv",ISNUMBER(M32),M32&gt;=0,M32&lt;=5),1,0)</x:f>
        <x:v>0</x:v>
      </x:c>
    </x:row>
    <x:row r="33" ht="48" customHeight="1">
      <x:c r="A33" s="30"/>
      <x:c r="B33" s="41"/>
      <x:c r="C33" s="42"/>
      <x:c r="D33" s="48" t="str">
        <x:f>IF(AND(B33="",C33=""),"",IF(AND(B33&lt;&gt;"",ISNUMBER(C33),C33&gt;=0),IF(C33=0,"Excluded","Aktiv"),"Name / Gewicht korrigieren"))</x:f>
      </x:c>
      <x:c r="E33" s="44" t="n">
        <x:f>IF(D33="Aktiv",C33/$C$7,0)</x:f>
        <x:v>0</x:v>
      </x:c>
      <x:c r="F33" s="45"/>
      <x:c r="G33" s="45"/>
      <x:c r="H33" s="45"/>
      <x:c r="I33" s="45"/>
      <x:c r="J33" s="45"/>
      <x:c r="K33" s="45"/>
      <x:c r="L33" s="45"/>
      <x:c r="M33" s="45"/>
      <x:c r="N33" s="41"/>
      <x:c r="O33" s="38"/>
      <x:c r="P33" s="46" t="n">
        <x:f>IF(AND($D33="Aktiv",ISNUMBER(F33),F33&gt;=0,F33&lt;=5),1,0)</x:f>
        <x:v>0</x:v>
      </x:c>
      <x:c r="Q33" s="46" t="n">
        <x:f>IF(AND($D33="Aktiv",ISNUMBER(G33),G33&gt;=0,G33&lt;=5),1,0)</x:f>
        <x:v>0</x:v>
      </x:c>
      <x:c r="R33" s="46" t="n">
        <x:f>IF(AND($D33="Aktiv",ISNUMBER(H33),H33&gt;=0,H33&lt;=5),1,0)</x:f>
        <x:v>0</x:v>
      </x:c>
      <x:c r="S33" s="46" t="n">
        <x:f>IF(AND($D33="Aktiv",ISNUMBER(I33),I33&gt;=0,I33&lt;=5),1,0)</x:f>
        <x:v>0</x:v>
      </x:c>
      <x:c r="T33" s="46" t="n">
        <x:f>IF(AND($D33="Aktiv",ISNUMBER(J33),J33&gt;=0,J33&lt;=5),1,0)</x:f>
        <x:v>0</x:v>
      </x:c>
      <x:c r="U33" s="46" t="n">
        <x:f>IF(AND($D33="Aktiv",ISNUMBER(K33),K33&gt;=0,K33&lt;=5),1,0)</x:f>
        <x:v>0</x:v>
      </x:c>
      <x:c r="V33" s="46" t="n">
        <x:f>IF(AND($D33="Aktiv",ISNUMBER(L33),L33&gt;=0,L33&lt;=5),1,0)</x:f>
        <x:v>0</x:v>
      </x:c>
      <x:c r="W33" s="46" t="n">
        <x:f>IF(AND($D33="Aktiv",ISNUMBER(M33),M33&gt;=0,M33&lt;=5),1,0)</x:f>
        <x:v>0</x:v>
      </x:c>
    </x:row>
    <x:row r="34" ht="48" customHeight="1">
      <x:c r="A34" s="30"/>
      <x:c r="B34" s="41"/>
      <x:c r="C34" s="42"/>
      <x:c r="D34" s="48" t="str">
        <x:f>IF(AND(B34="",C34=""),"",IF(AND(B34&lt;&gt;"",ISNUMBER(C34),C34&gt;=0),IF(C34=0,"Excluded","Aktiv"),"Name / Gewicht korrigieren"))</x:f>
      </x:c>
      <x:c r="E34" s="44" t="n">
        <x:f>IF(D34="Aktiv",C34/$C$7,0)</x:f>
        <x:v>0</x:v>
      </x:c>
      <x:c r="F34" s="45"/>
      <x:c r="G34" s="45"/>
      <x:c r="H34" s="45"/>
      <x:c r="I34" s="45"/>
      <x:c r="J34" s="45"/>
      <x:c r="K34" s="45"/>
      <x:c r="L34" s="45"/>
      <x:c r="M34" s="45"/>
      <x:c r="N34" s="41"/>
      <x:c r="O34" s="38"/>
      <x:c r="P34" s="46" t="n">
        <x:f>IF(AND($D34="Aktiv",ISNUMBER(F34),F34&gt;=0,F34&lt;=5),1,0)</x:f>
        <x:v>0</x:v>
      </x:c>
      <x:c r="Q34" s="46" t="n">
        <x:f>IF(AND($D34="Aktiv",ISNUMBER(G34),G34&gt;=0,G34&lt;=5),1,0)</x:f>
        <x:v>0</x:v>
      </x:c>
      <x:c r="R34" s="46" t="n">
        <x:f>IF(AND($D34="Aktiv",ISNUMBER(H34),H34&gt;=0,H34&lt;=5),1,0)</x:f>
        <x:v>0</x:v>
      </x:c>
      <x:c r="S34" s="46" t="n">
        <x:f>IF(AND($D34="Aktiv",ISNUMBER(I34),I34&gt;=0,I34&lt;=5),1,0)</x:f>
        <x:v>0</x:v>
      </x:c>
      <x:c r="T34" s="46" t="n">
        <x:f>IF(AND($D34="Aktiv",ISNUMBER(J34),J34&gt;=0,J34&lt;=5),1,0)</x:f>
        <x:v>0</x:v>
      </x:c>
      <x:c r="U34" s="46" t="n">
        <x:f>IF(AND($D34="Aktiv",ISNUMBER(K34),K34&gt;=0,K34&lt;=5),1,0)</x:f>
        <x:v>0</x:v>
      </x:c>
      <x:c r="V34" s="46" t="n">
        <x:f>IF(AND($D34="Aktiv",ISNUMBER(L34),L34&gt;=0,L34&lt;=5),1,0)</x:f>
        <x:v>0</x:v>
      </x:c>
      <x:c r="W34" s="46" t="n">
        <x:f>IF(AND($D34="Aktiv",ISNUMBER(M34),M34&gt;=0,M34&lt;=5),1,0)</x:f>
        <x:v>0</x:v>
      </x:c>
    </x:row>
    <x:row r="35" ht="48" customHeight="1">
      <x:c r="A35" s="30"/>
      <x:c r="B35" s="41"/>
      <x:c r="C35" s="42"/>
      <x:c r="D35" s="48" t="str">
        <x:f>IF(AND(B35="",C35=""),"",IF(AND(B35&lt;&gt;"",ISNUMBER(C35),C35&gt;=0),IF(C35=0,"Excluded","Aktiv"),"Name / Gewicht korrigieren"))</x:f>
      </x:c>
      <x:c r="E35" s="44" t="n">
        <x:f>IF(D35="Aktiv",C35/$C$7,0)</x:f>
        <x:v>0</x:v>
      </x:c>
      <x:c r="F35" s="45"/>
      <x:c r="G35" s="45"/>
      <x:c r="H35" s="45"/>
      <x:c r="I35" s="45"/>
      <x:c r="J35" s="45"/>
      <x:c r="K35" s="45"/>
      <x:c r="L35" s="45"/>
      <x:c r="M35" s="45"/>
      <x:c r="N35" s="41"/>
      <x:c r="O35" s="38"/>
      <x:c r="P35" s="46" t="n">
        <x:f>IF(AND($D35="Aktiv",ISNUMBER(F35),F35&gt;=0,F35&lt;=5),1,0)</x:f>
        <x:v>0</x:v>
      </x:c>
      <x:c r="Q35" s="46" t="n">
        <x:f>IF(AND($D35="Aktiv",ISNUMBER(G35),G35&gt;=0,G35&lt;=5),1,0)</x:f>
        <x:v>0</x:v>
      </x:c>
      <x:c r="R35" s="46" t="n">
        <x:f>IF(AND($D35="Aktiv",ISNUMBER(H35),H35&gt;=0,H35&lt;=5),1,0)</x:f>
        <x:v>0</x:v>
      </x:c>
      <x:c r="S35" s="46" t="n">
        <x:f>IF(AND($D35="Aktiv",ISNUMBER(I35),I35&gt;=0,I35&lt;=5),1,0)</x:f>
        <x:v>0</x:v>
      </x:c>
      <x:c r="T35" s="46" t="n">
        <x:f>IF(AND($D35="Aktiv",ISNUMBER(J35),J35&gt;=0,J35&lt;=5),1,0)</x:f>
        <x:v>0</x:v>
      </x:c>
      <x:c r="U35" s="46" t="n">
        <x:f>IF(AND($D35="Aktiv",ISNUMBER(K35),K35&gt;=0,K35&lt;=5),1,0)</x:f>
        <x:v>0</x:v>
      </x:c>
      <x:c r="V35" s="46" t="n">
        <x:f>IF(AND($D35="Aktiv",ISNUMBER(L35),L35&gt;=0,L35&lt;=5),1,0)</x:f>
        <x:v>0</x:v>
      </x:c>
      <x:c r="W35" s="46" t="n">
        <x:f>IF(AND($D35="Aktiv",ISNUMBER(M35),M35&gt;=0,M35&lt;=5),1,0)</x:f>
        <x:v>0</x:v>
      </x:c>
    </x:row>
    <x:row r="36" ht="48" customHeight="1">
      <x:c r="A36" s="30"/>
      <x:c r="B36" s="41"/>
      <x:c r="C36" s="42"/>
      <x:c r="D36" s="48" t="str">
        <x:f>IF(AND(B36="",C36=""),"",IF(AND(B36&lt;&gt;"",ISNUMBER(C36),C36&gt;=0),IF(C36=0,"Excluded","Aktiv"),"Name / Gewicht korrigieren"))</x:f>
      </x:c>
      <x:c r="E36" s="44" t="n">
        <x:f>IF(D36="Aktiv",C36/$C$7,0)</x:f>
        <x:v>0</x:v>
      </x:c>
      <x:c r="F36" s="45"/>
      <x:c r="G36" s="45"/>
      <x:c r="H36" s="45"/>
      <x:c r="I36" s="45"/>
      <x:c r="J36" s="45"/>
      <x:c r="K36" s="45"/>
      <x:c r="L36" s="45"/>
      <x:c r="M36" s="45"/>
      <x:c r="N36" s="41"/>
      <x:c r="O36" s="38"/>
      <x:c r="P36" s="46" t="n">
        <x:f>IF(AND($D36="Aktiv",ISNUMBER(F36),F36&gt;=0,F36&lt;=5),1,0)</x:f>
        <x:v>0</x:v>
      </x:c>
      <x:c r="Q36" s="46" t="n">
        <x:f>IF(AND($D36="Aktiv",ISNUMBER(G36),G36&gt;=0,G36&lt;=5),1,0)</x:f>
        <x:v>0</x:v>
      </x:c>
      <x:c r="R36" s="46" t="n">
        <x:f>IF(AND($D36="Aktiv",ISNUMBER(H36),H36&gt;=0,H36&lt;=5),1,0)</x:f>
        <x:v>0</x:v>
      </x:c>
      <x:c r="S36" s="46" t="n">
        <x:f>IF(AND($D36="Aktiv",ISNUMBER(I36),I36&gt;=0,I36&lt;=5),1,0)</x:f>
        <x:v>0</x:v>
      </x:c>
      <x:c r="T36" s="46" t="n">
        <x:f>IF(AND($D36="Aktiv",ISNUMBER(J36),J36&gt;=0,J36&lt;=5),1,0)</x:f>
        <x:v>0</x:v>
      </x:c>
      <x:c r="U36" s="46" t="n">
        <x:f>IF(AND($D36="Aktiv",ISNUMBER(K36),K36&gt;=0,K36&lt;=5),1,0)</x:f>
        <x:v>0</x:v>
      </x:c>
      <x:c r="V36" s="46" t="n">
        <x:f>IF(AND($D36="Aktiv",ISNUMBER(L36),L36&gt;=0,L36&lt;=5),1,0)</x:f>
        <x:v>0</x:v>
      </x:c>
      <x:c r="W36" s="46" t="n">
        <x:f>IF(AND($D36="Aktiv",ISNUMBER(M36),M36&gt;=0,M36&lt;=5),1,0)</x:f>
        <x:v>0</x:v>
      </x:c>
    </x:row>
    <x:row r="37" ht="48" customHeight="1">
      <x:c r="A37" s="30"/>
      <x:c r="B37" s="41"/>
      <x:c r="C37" s="42"/>
      <x:c r="D37" s="48" t="str">
        <x:f>IF(AND(B37="",C37=""),"",IF(AND(B37&lt;&gt;"",ISNUMBER(C37),C37&gt;=0),IF(C37=0,"Excluded","Aktiv"),"Name / Gewicht korrigieren"))</x:f>
      </x:c>
      <x:c r="E37" s="44" t="n">
        <x:f>IF(D37="Aktiv",C37/$C$7,0)</x:f>
        <x:v>0</x:v>
      </x:c>
      <x:c r="F37" s="45"/>
      <x:c r="G37" s="45"/>
      <x:c r="H37" s="45"/>
      <x:c r="I37" s="45"/>
      <x:c r="J37" s="45"/>
      <x:c r="K37" s="45"/>
      <x:c r="L37" s="45"/>
      <x:c r="M37" s="45"/>
      <x:c r="N37" s="41"/>
      <x:c r="O37" s="38"/>
      <x:c r="P37" s="46" t="n">
        <x:f>IF(AND($D37="Aktiv",ISNUMBER(F37),F37&gt;=0,F37&lt;=5),1,0)</x:f>
        <x:v>0</x:v>
      </x:c>
      <x:c r="Q37" s="46" t="n">
        <x:f>IF(AND($D37="Aktiv",ISNUMBER(G37),G37&gt;=0,G37&lt;=5),1,0)</x:f>
        <x:v>0</x:v>
      </x:c>
      <x:c r="R37" s="46" t="n">
        <x:f>IF(AND($D37="Aktiv",ISNUMBER(H37),H37&gt;=0,H37&lt;=5),1,0)</x:f>
        <x:v>0</x:v>
      </x:c>
      <x:c r="S37" s="46" t="n">
        <x:f>IF(AND($D37="Aktiv",ISNUMBER(I37),I37&gt;=0,I37&lt;=5),1,0)</x:f>
        <x:v>0</x:v>
      </x:c>
      <x:c r="T37" s="46" t="n">
        <x:f>IF(AND($D37="Aktiv",ISNUMBER(J37),J37&gt;=0,J37&lt;=5),1,0)</x:f>
        <x:v>0</x:v>
      </x:c>
      <x:c r="U37" s="46" t="n">
        <x:f>IF(AND($D37="Aktiv",ISNUMBER(K37),K37&gt;=0,K37&lt;=5),1,0)</x:f>
        <x:v>0</x:v>
      </x:c>
      <x:c r="V37" s="46" t="n">
        <x:f>IF(AND($D37="Aktiv",ISNUMBER(L37),L37&gt;=0,L37&lt;=5),1,0)</x:f>
        <x:v>0</x:v>
      </x:c>
      <x:c r="W37" s="46" t="n">
        <x:f>IF(AND($D37="Aktiv",ISNUMBER(M37),M37&gt;=0,M37&lt;=5),1,0)</x:f>
        <x:v>0</x:v>
      </x:c>
    </x:row>
    <x:row r="38" ht="48" customHeight="1">
      <x:c r="A38" s="30"/>
      <x:c r="B38" s="41"/>
      <x:c r="C38" s="42"/>
      <x:c r="D38" s="48" t="str">
        <x:f>IF(AND(B38="",C38=""),"",IF(AND(B38&lt;&gt;"",ISNUMBER(C38),C38&gt;=0),IF(C38=0,"Excluded","Aktiv"),"Name / Gewicht korrigieren"))</x:f>
      </x:c>
      <x:c r="E38" s="44" t="n">
        <x:f>IF(D38="Aktiv",C38/$C$7,0)</x:f>
        <x:v>0</x:v>
      </x:c>
      <x:c r="F38" s="45"/>
      <x:c r="G38" s="45"/>
      <x:c r="H38" s="45"/>
      <x:c r="I38" s="45"/>
      <x:c r="J38" s="45"/>
      <x:c r="K38" s="45"/>
      <x:c r="L38" s="45"/>
      <x:c r="M38" s="45"/>
      <x:c r="N38" s="41"/>
      <x:c r="O38" s="38"/>
      <x:c r="P38" s="46" t="n">
        <x:f>IF(AND($D38="Aktiv",ISNUMBER(F38),F38&gt;=0,F38&lt;=5),1,0)</x:f>
        <x:v>0</x:v>
      </x:c>
      <x:c r="Q38" s="46" t="n">
        <x:f>IF(AND($D38="Aktiv",ISNUMBER(G38),G38&gt;=0,G38&lt;=5),1,0)</x:f>
        <x:v>0</x:v>
      </x:c>
      <x:c r="R38" s="46" t="n">
        <x:f>IF(AND($D38="Aktiv",ISNUMBER(H38),H38&gt;=0,H38&lt;=5),1,0)</x:f>
        <x:v>0</x:v>
      </x:c>
      <x:c r="S38" s="46" t="n">
        <x:f>IF(AND($D38="Aktiv",ISNUMBER(I38),I38&gt;=0,I38&lt;=5),1,0)</x:f>
        <x:v>0</x:v>
      </x:c>
      <x:c r="T38" s="46" t="n">
        <x:f>IF(AND($D38="Aktiv",ISNUMBER(J38),J38&gt;=0,J38&lt;=5),1,0)</x:f>
        <x:v>0</x:v>
      </x:c>
      <x:c r="U38" s="46" t="n">
        <x:f>IF(AND($D38="Aktiv",ISNUMBER(K38),K38&gt;=0,K38&lt;=5),1,0)</x:f>
        <x:v>0</x:v>
      </x:c>
      <x:c r="V38" s="46" t="n">
        <x:f>IF(AND($D38="Aktiv",ISNUMBER(L38),L38&gt;=0,L38&lt;=5),1,0)</x:f>
        <x:v>0</x:v>
      </x:c>
      <x:c r="W38" s="46" t="n">
        <x:f>IF(AND($D38="Aktiv",ISNUMBER(M38),M38&gt;=0,M38&lt;=5),1,0)</x:f>
        <x:v>0</x:v>
      </x:c>
    </x:row>
    <x:row r="39" ht="48" customHeight="1">
      <x:c r="A39" s="30"/>
      <x:c r="B39" s="41"/>
      <x:c r="C39" s="42"/>
      <x:c r="D39" s="48" t="str">
        <x:f>IF(AND(B39="",C39=""),"",IF(AND(B39&lt;&gt;"",ISNUMBER(C39),C39&gt;=0),IF(C39=0,"Excluded","Aktiv"),"Name / Gewicht korrigieren"))</x:f>
      </x:c>
      <x:c r="E39" s="44" t="n">
        <x:f>IF(D39="Aktiv",C39/$C$7,0)</x:f>
        <x:v>0</x:v>
      </x:c>
      <x:c r="F39" s="45"/>
      <x:c r="G39" s="45"/>
      <x:c r="H39" s="45"/>
      <x:c r="I39" s="45"/>
      <x:c r="J39" s="45"/>
      <x:c r="K39" s="45"/>
      <x:c r="L39" s="45"/>
      <x:c r="M39" s="45"/>
      <x:c r="N39" s="41"/>
      <x:c r="O39" s="38"/>
      <x:c r="P39" s="46" t="n">
        <x:f>IF(AND($D39="Aktiv",ISNUMBER(F39),F39&gt;=0,F39&lt;=5),1,0)</x:f>
        <x:v>0</x:v>
      </x:c>
      <x:c r="Q39" s="46" t="n">
        <x:f>IF(AND($D39="Aktiv",ISNUMBER(G39),G39&gt;=0,G39&lt;=5),1,0)</x:f>
        <x:v>0</x:v>
      </x:c>
      <x:c r="R39" s="46" t="n">
        <x:f>IF(AND($D39="Aktiv",ISNUMBER(H39),H39&gt;=0,H39&lt;=5),1,0)</x:f>
        <x:v>0</x:v>
      </x:c>
      <x:c r="S39" s="46" t="n">
        <x:f>IF(AND($D39="Aktiv",ISNUMBER(I39),I39&gt;=0,I39&lt;=5),1,0)</x:f>
        <x:v>0</x:v>
      </x:c>
      <x:c r="T39" s="46" t="n">
        <x:f>IF(AND($D39="Aktiv",ISNUMBER(J39),J39&gt;=0,J39&lt;=5),1,0)</x:f>
        <x:v>0</x:v>
      </x:c>
      <x:c r="U39" s="46" t="n">
        <x:f>IF(AND($D39="Aktiv",ISNUMBER(K39),K39&gt;=0,K39&lt;=5),1,0)</x:f>
        <x:v>0</x:v>
      </x:c>
      <x:c r="V39" s="46" t="n">
        <x:f>IF(AND($D39="Aktiv",ISNUMBER(L39),L39&gt;=0,L39&lt;=5),1,0)</x:f>
        <x:v>0</x:v>
      </x:c>
      <x:c r="W39" s="46" t="n">
        <x:f>IF(AND($D39="Aktiv",ISNUMBER(M39),M39&gt;=0,M39&lt;=5),1,0)</x:f>
        <x:v>0</x:v>
      </x:c>
    </x:row>
    <x:row r="40" ht="48" customHeight="1">
      <x:c r="A40" s="30"/>
      <x:c r="B40" s="41"/>
      <x:c r="C40" s="42"/>
      <x:c r="D40" s="48" t="str">
        <x:f>IF(AND(B40="",C40=""),"",IF(AND(B40&lt;&gt;"",ISNUMBER(C40),C40&gt;=0),IF(C40=0,"Excluded","Aktiv"),"Name / Gewicht korrigieren"))</x:f>
      </x:c>
      <x:c r="E40" s="44" t="n">
        <x:f>IF(D40="Aktiv",C40/$C$7,0)</x:f>
        <x:v>0</x:v>
      </x:c>
      <x:c r="F40" s="45"/>
      <x:c r="G40" s="45"/>
      <x:c r="H40" s="45"/>
      <x:c r="I40" s="45"/>
      <x:c r="J40" s="45"/>
      <x:c r="K40" s="45"/>
      <x:c r="L40" s="45"/>
      <x:c r="M40" s="45"/>
      <x:c r="N40" s="41"/>
      <x:c r="O40" s="38"/>
      <x:c r="P40" s="46" t="n">
        <x:f>IF(AND($D40="Aktiv",ISNUMBER(F40),F40&gt;=0,F40&lt;=5),1,0)</x:f>
        <x:v>0</x:v>
      </x:c>
      <x:c r="Q40" s="46" t="n">
        <x:f>IF(AND($D40="Aktiv",ISNUMBER(G40),G40&gt;=0,G40&lt;=5),1,0)</x:f>
        <x:v>0</x:v>
      </x:c>
      <x:c r="R40" s="46" t="n">
        <x:f>IF(AND($D40="Aktiv",ISNUMBER(H40),H40&gt;=0,H40&lt;=5),1,0)</x:f>
        <x:v>0</x:v>
      </x:c>
      <x:c r="S40" s="46" t="n">
        <x:f>IF(AND($D40="Aktiv",ISNUMBER(I40),I40&gt;=0,I40&lt;=5),1,0)</x:f>
        <x:v>0</x:v>
      </x:c>
      <x:c r="T40" s="46" t="n">
        <x:f>IF(AND($D40="Aktiv",ISNUMBER(J40),J40&gt;=0,J40&lt;=5),1,0)</x:f>
        <x:v>0</x:v>
      </x:c>
      <x:c r="U40" s="46" t="n">
        <x:f>IF(AND($D40="Aktiv",ISNUMBER(K40),K40&gt;=0,K40&lt;=5),1,0)</x:f>
        <x:v>0</x:v>
      </x:c>
      <x:c r="V40" s="46" t="n">
        <x:f>IF(AND($D40="Aktiv",ISNUMBER(L40),L40&gt;=0,L40&lt;=5),1,0)</x:f>
        <x:v>0</x:v>
      </x:c>
      <x:c r="W40" s="46" t="n">
        <x:f>IF(AND($D40="Aktiv",ISNUMBER(M40),M40&gt;=0,M40&lt;=5),1,0)</x:f>
        <x:v>0</x:v>
      </x:c>
    </x:row>
    <x:row r="41" ht="48" customHeight="1">
      <x:c r="A41" s="30"/>
      <x:c r="B41" s="41"/>
      <x:c r="C41" s="42"/>
      <x:c r="D41" s="48" t="str">
        <x:f>IF(AND(B41="",C41=""),"",IF(AND(B41&lt;&gt;"",ISNUMBER(C41),C41&gt;=0),IF(C41=0,"Excluded","Aktiv"),"Name / Gewicht korrigieren"))</x:f>
      </x:c>
      <x:c r="E41" s="44" t="n">
        <x:f>IF(D41="Aktiv",C41/$C$7,0)</x:f>
        <x:v>0</x:v>
      </x:c>
      <x:c r="F41" s="45"/>
      <x:c r="G41" s="45"/>
      <x:c r="H41" s="45"/>
      <x:c r="I41" s="45"/>
      <x:c r="J41" s="45"/>
      <x:c r="K41" s="45"/>
      <x:c r="L41" s="45"/>
      <x:c r="M41" s="45"/>
      <x:c r="N41" s="41"/>
      <x:c r="O41" s="38"/>
      <x:c r="P41" s="46" t="n">
        <x:f>IF(AND($D41="Aktiv",ISNUMBER(F41),F41&gt;=0,F41&lt;=5),1,0)</x:f>
        <x:v>0</x:v>
      </x:c>
      <x:c r="Q41" s="46" t="n">
        <x:f>IF(AND($D41="Aktiv",ISNUMBER(G41),G41&gt;=0,G41&lt;=5),1,0)</x:f>
        <x:v>0</x:v>
      </x:c>
      <x:c r="R41" s="46" t="n">
        <x:f>IF(AND($D41="Aktiv",ISNUMBER(H41),H41&gt;=0,H41&lt;=5),1,0)</x:f>
        <x:v>0</x:v>
      </x:c>
      <x:c r="S41" s="46" t="n">
        <x:f>IF(AND($D41="Aktiv",ISNUMBER(I41),I41&gt;=0,I41&lt;=5),1,0)</x:f>
        <x:v>0</x:v>
      </x:c>
      <x:c r="T41" s="46" t="n">
        <x:f>IF(AND($D41="Aktiv",ISNUMBER(J41),J41&gt;=0,J41&lt;=5),1,0)</x:f>
        <x:v>0</x:v>
      </x:c>
      <x:c r="U41" s="46" t="n">
        <x:f>IF(AND($D41="Aktiv",ISNUMBER(K41),K41&gt;=0,K41&lt;=5),1,0)</x:f>
        <x:v>0</x:v>
      </x:c>
      <x:c r="V41" s="46" t="n">
        <x:f>IF(AND($D41="Aktiv",ISNUMBER(L41),L41&gt;=0,L41&lt;=5),1,0)</x:f>
        <x:v>0</x:v>
      </x:c>
      <x:c r="W41" s="46" t="n">
        <x:f>IF(AND($D41="Aktiv",ISNUMBER(M41),M41&gt;=0,M41&lt;=5),1,0)</x:f>
        <x:v>0</x:v>
      </x:c>
    </x:row>
    <x:row r="42" ht="48" customHeight="1">
      <x:c r="A42" s="30"/>
      <x:c r="B42" s="41"/>
      <x:c r="C42" s="42"/>
      <x:c r="D42" s="48" t="str">
        <x:f>IF(AND(B42="",C42=""),"",IF(AND(B42&lt;&gt;"",ISNUMBER(C42),C42&gt;=0),IF(C42=0,"Excluded","Aktiv"),"Name / Gewicht korrigieren"))</x:f>
      </x:c>
      <x:c r="E42" s="44" t="n">
        <x:f>IF(D42="Aktiv",C42/$C$7,0)</x:f>
        <x:v>0</x:v>
      </x:c>
      <x:c r="F42" s="45"/>
      <x:c r="G42" s="45"/>
      <x:c r="H42" s="45"/>
      <x:c r="I42" s="45"/>
      <x:c r="J42" s="45"/>
      <x:c r="K42" s="45"/>
      <x:c r="L42" s="45"/>
      <x:c r="M42" s="45"/>
      <x:c r="N42" s="41"/>
      <x:c r="O42" s="38"/>
      <x:c r="P42" s="46" t="n">
        <x:f>IF(AND($D42="Aktiv",ISNUMBER(F42),F42&gt;=0,F42&lt;=5),1,0)</x:f>
        <x:v>0</x:v>
      </x:c>
      <x:c r="Q42" s="46" t="n">
        <x:f>IF(AND($D42="Aktiv",ISNUMBER(G42),G42&gt;=0,G42&lt;=5),1,0)</x:f>
        <x:v>0</x:v>
      </x:c>
      <x:c r="R42" s="46" t="n">
        <x:f>IF(AND($D42="Aktiv",ISNUMBER(H42),H42&gt;=0,H42&lt;=5),1,0)</x:f>
        <x:v>0</x:v>
      </x:c>
      <x:c r="S42" s="46" t="n">
        <x:f>IF(AND($D42="Aktiv",ISNUMBER(I42),I42&gt;=0,I42&lt;=5),1,0)</x:f>
        <x:v>0</x:v>
      </x:c>
      <x:c r="T42" s="46" t="n">
        <x:f>IF(AND($D42="Aktiv",ISNUMBER(J42),J42&gt;=0,J42&lt;=5),1,0)</x:f>
        <x:v>0</x:v>
      </x:c>
      <x:c r="U42" s="46" t="n">
        <x:f>IF(AND($D42="Aktiv",ISNUMBER(K42),K42&gt;=0,K42&lt;=5),1,0)</x:f>
        <x:v>0</x:v>
      </x:c>
      <x:c r="V42" s="46" t="n">
        <x:f>IF(AND($D42="Aktiv",ISNUMBER(L42),L42&gt;=0,L42&lt;=5),1,0)</x:f>
        <x:v>0</x:v>
      </x:c>
      <x:c r="W42" s="46" t="n">
        <x:f>IF(AND($D42="Aktiv",ISNUMBER(M42),M42&gt;=0,M42&lt;=5),1,0)</x:f>
        <x:v>0</x:v>
      </x:c>
    </x:row>
    <x:row r="43" ht="48" customHeight="1">
      <x:c r="A43" s="30"/>
      <x:c r="B43" s="41"/>
      <x:c r="C43" s="42"/>
      <x:c r="D43" s="48" t="str">
        <x:f>IF(AND(B43="",C43=""),"",IF(AND(B43&lt;&gt;"",ISNUMBER(C43),C43&gt;=0),IF(C43=0,"Excluded","Aktiv"),"Name / Gewicht korrigieren"))</x:f>
      </x:c>
      <x:c r="E43" s="44" t="n">
        <x:f>IF(D43="Aktiv",C43/$C$7,0)</x:f>
        <x:v>0</x:v>
      </x:c>
      <x:c r="F43" s="45"/>
      <x:c r="G43" s="45"/>
      <x:c r="H43" s="45"/>
      <x:c r="I43" s="45"/>
      <x:c r="J43" s="45"/>
      <x:c r="K43" s="45"/>
      <x:c r="L43" s="45"/>
      <x:c r="M43" s="45"/>
      <x:c r="N43" s="41"/>
      <x:c r="O43" s="38"/>
      <x:c r="P43" s="46" t="n">
        <x:f>IF(AND($D43="Aktiv",ISNUMBER(F43),F43&gt;=0,F43&lt;=5),1,0)</x:f>
        <x:v>0</x:v>
      </x:c>
      <x:c r="Q43" s="46" t="n">
        <x:f>IF(AND($D43="Aktiv",ISNUMBER(G43),G43&gt;=0,G43&lt;=5),1,0)</x:f>
        <x:v>0</x:v>
      </x:c>
      <x:c r="R43" s="46" t="n">
        <x:f>IF(AND($D43="Aktiv",ISNUMBER(H43),H43&gt;=0,H43&lt;=5),1,0)</x:f>
        <x:v>0</x:v>
      </x:c>
      <x:c r="S43" s="46" t="n">
        <x:f>IF(AND($D43="Aktiv",ISNUMBER(I43),I43&gt;=0,I43&lt;=5),1,0)</x:f>
        <x:v>0</x:v>
      </x:c>
      <x:c r="T43" s="46" t="n">
        <x:f>IF(AND($D43="Aktiv",ISNUMBER(J43),J43&gt;=0,J43&lt;=5),1,0)</x:f>
        <x:v>0</x:v>
      </x:c>
      <x:c r="U43" s="46" t="n">
        <x:f>IF(AND($D43="Aktiv",ISNUMBER(K43),K43&gt;=0,K43&lt;=5),1,0)</x:f>
        <x:v>0</x:v>
      </x:c>
      <x:c r="V43" s="46" t="n">
        <x:f>IF(AND($D43="Aktiv",ISNUMBER(L43),L43&gt;=0,L43&lt;=5),1,0)</x:f>
        <x:v>0</x:v>
      </x:c>
      <x:c r="W43" s="46" t="n">
        <x:f>IF(AND($D43="Aktiv",ISNUMBER(M43),M43&gt;=0,M43&lt;=5),1,0)</x:f>
        <x:v>0</x:v>
      </x:c>
    </x:row>
    <x:row r="44" ht="48" customHeight="1">
      <x:c r="A44" s="30"/>
      <x:c r="B44" s="41"/>
      <x:c r="C44" s="42"/>
      <x:c r="D44" s="48" t="str">
        <x:f>IF(AND(B44="",C44=""),"",IF(AND(B44&lt;&gt;"",ISNUMBER(C44),C44&gt;=0),IF(C44=0,"Excluded","Aktiv"),"Name / Gewicht korrigieren"))</x:f>
      </x:c>
      <x:c r="E44" s="44" t="n">
        <x:f>IF(D44="Aktiv",C44/$C$7,0)</x:f>
        <x:v>0</x:v>
      </x:c>
      <x:c r="F44" s="45"/>
      <x:c r="G44" s="45"/>
      <x:c r="H44" s="45"/>
      <x:c r="I44" s="45"/>
      <x:c r="J44" s="45"/>
      <x:c r="K44" s="45"/>
      <x:c r="L44" s="45"/>
      <x:c r="M44" s="45"/>
      <x:c r="N44" s="41"/>
      <x:c r="O44" s="38"/>
      <x:c r="P44" s="46" t="n">
        <x:f>IF(AND($D44="Aktiv",ISNUMBER(F44),F44&gt;=0,F44&lt;=5),1,0)</x:f>
        <x:v>0</x:v>
      </x:c>
      <x:c r="Q44" s="46" t="n">
        <x:f>IF(AND($D44="Aktiv",ISNUMBER(G44),G44&gt;=0,G44&lt;=5),1,0)</x:f>
        <x:v>0</x:v>
      </x:c>
      <x:c r="R44" s="46" t="n">
        <x:f>IF(AND($D44="Aktiv",ISNUMBER(H44),H44&gt;=0,H44&lt;=5),1,0)</x:f>
        <x:v>0</x:v>
      </x:c>
      <x:c r="S44" s="46" t="n">
        <x:f>IF(AND($D44="Aktiv",ISNUMBER(I44),I44&gt;=0,I44&lt;=5),1,0)</x:f>
        <x:v>0</x:v>
      </x:c>
      <x:c r="T44" s="46" t="n">
        <x:f>IF(AND($D44="Aktiv",ISNUMBER(J44),J44&gt;=0,J44&lt;=5),1,0)</x:f>
        <x:v>0</x:v>
      </x:c>
      <x:c r="U44" s="46" t="n">
        <x:f>IF(AND($D44="Aktiv",ISNUMBER(K44),K44&gt;=0,K44&lt;=5),1,0)</x:f>
        <x:v>0</x:v>
      </x:c>
      <x:c r="V44" s="46" t="n">
        <x:f>IF(AND($D44="Aktiv",ISNUMBER(L44),L44&gt;=0,L44&lt;=5),1,0)</x:f>
        <x:v>0</x:v>
      </x:c>
      <x:c r="W44" s="46" t="n">
        <x:f>IF(AND($D44="Aktiv",ISNUMBER(M44),M44&gt;=0,M44&lt;=5),1,0)</x:f>
        <x:v>0</x:v>
      </x:c>
    </x:row>
    <x:row r="45" ht="48" customHeight="1">
      <x:c r="A45" s="30"/>
      <x:c r="B45" s="41"/>
      <x:c r="C45" s="42"/>
      <x:c r="D45" s="48" t="str">
        <x:f>IF(AND(B45="",C45=""),"",IF(AND(B45&lt;&gt;"",ISNUMBER(C45),C45&gt;=0),IF(C45=0,"Excluded","Aktiv"),"Name / Gewicht korrigieren"))</x:f>
      </x:c>
      <x:c r="E45" s="44" t="n">
        <x:f>IF(D45="Aktiv",C45/$C$7,0)</x:f>
        <x:v>0</x:v>
      </x:c>
      <x:c r="F45" s="45"/>
      <x:c r="G45" s="45"/>
      <x:c r="H45" s="45"/>
      <x:c r="I45" s="45"/>
      <x:c r="J45" s="45"/>
      <x:c r="K45" s="45"/>
      <x:c r="L45" s="45"/>
      <x:c r="M45" s="45"/>
      <x:c r="N45" s="41"/>
      <x:c r="O45" s="38"/>
      <x:c r="P45" s="46" t="n">
        <x:f>IF(AND($D45="Aktiv",ISNUMBER(F45),F45&gt;=0,F45&lt;=5),1,0)</x:f>
        <x:v>0</x:v>
      </x:c>
      <x:c r="Q45" s="46" t="n">
        <x:f>IF(AND($D45="Aktiv",ISNUMBER(G45),G45&gt;=0,G45&lt;=5),1,0)</x:f>
        <x:v>0</x:v>
      </x:c>
      <x:c r="R45" s="46" t="n">
        <x:f>IF(AND($D45="Aktiv",ISNUMBER(H45),H45&gt;=0,H45&lt;=5),1,0)</x:f>
        <x:v>0</x:v>
      </x:c>
      <x:c r="S45" s="46" t="n">
        <x:f>IF(AND($D45="Aktiv",ISNUMBER(I45),I45&gt;=0,I45&lt;=5),1,0)</x:f>
        <x:v>0</x:v>
      </x:c>
      <x:c r="T45" s="46" t="n">
        <x:f>IF(AND($D45="Aktiv",ISNUMBER(J45),J45&gt;=0,J45&lt;=5),1,0)</x:f>
        <x:v>0</x:v>
      </x:c>
      <x:c r="U45" s="46" t="n">
        <x:f>IF(AND($D45="Aktiv",ISNUMBER(K45),K45&gt;=0,K45&lt;=5),1,0)</x:f>
        <x:v>0</x:v>
      </x:c>
      <x:c r="V45" s="46" t="n">
        <x:f>IF(AND($D45="Aktiv",ISNUMBER(L45),L45&gt;=0,L45&lt;=5),1,0)</x:f>
        <x:v>0</x:v>
      </x:c>
      <x:c r="W45" s="46" t="n">
        <x:f>IF(AND($D45="Aktiv",ISNUMBER(M45),M45&gt;=0,M45&lt;=5),1,0)</x:f>
        <x:v>0</x:v>
      </x:c>
    </x:row>
    <x:row r="46" ht="48" customHeight="1">
      <x:c r="A46" s="30"/>
      <x:c r="B46" s="41"/>
      <x:c r="C46" s="42"/>
      <x:c r="D46" s="48" t="str">
        <x:f>IF(AND(B46="",C46=""),"",IF(AND(B46&lt;&gt;"",ISNUMBER(C46),C46&gt;=0),IF(C46=0,"Excluded","Aktiv"),"Name / Gewicht korrigieren"))</x:f>
      </x:c>
      <x:c r="E46" s="44" t="n">
        <x:f>IF(D46="Aktiv",C46/$C$7,0)</x:f>
        <x:v>0</x:v>
      </x:c>
      <x:c r="F46" s="45"/>
      <x:c r="G46" s="45"/>
      <x:c r="H46" s="45"/>
      <x:c r="I46" s="45"/>
      <x:c r="J46" s="45"/>
      <x:c r="K46" s="45"/>
      <x:c r="L46" s="45"/>
      <x:c r="M46" s="45"/>
      <x:c r="N46" s="41"/>
      <x:c r="O46" s="38"/>
      <x:c r="P46" s="46" t="n">
        <x:f>IF(AND($D46="Aktiv",ISNUMBER(F46),F46&gt;=0,F46&lt;=5),1,0)</x:f>
        <x:v>0</x:v>
      </x:c>
      <x:c r="Q46" s="46" t="n">
        <x:f>IF(AND($D46="Aktiv",ISNUMBER(G46),G46&gt;=0,G46&lt;=5),1,0)</x:f>
        <x:v>0</x:v>
      </x:c>
      <x:c r="R46" s="46" t="n">
        <x:f>IF(AND($D46="Aktiv",ISNUMBER(H46),H46&gt;=0,H46&lt;=5),1,0)</x:f>
        <x:v>0</x:v>
      </x:c>
      <x:c r="S46" s="46" t="n">
        <x:f>IF(AND($D46="Aktiv",ISNUMBER(I46),I46&gt;=0,I46&lt;=5),1,0)</x:f>
        <x:v>0</x:v>
      </x:c>
      <x:c r="T46" s="46" t="n">
        <x:f>IF(AND($D46="Aktiv",ISNUMBER(J46),J46&gt;=0,J46&lt;=5),1,0)</x:f>
        <x:v>0</x:v>
      </x:c>
      <x:c r="U46" s="46" t="n">
        <x:f>IF(AND($D46="Aktiv",ISNUMBER(K46),K46&gt;=0,K46&lt;=5),1,0)</x:f>
        <x:v>0</x:v>
      </x:c>
      <x:c r="V46" s="46" t="n">
        <x:f>IF(AND($D46="Aktiv",ISNUMBER(L46),L46&gt;=0,L46&lt;=5),1,0)</x:f>
        <x:v>0</x:v>
      </x:c>
      <x:c r="W46" s="46" t="n">
        <x:f>IF(AND($D46="Aktiv",ISNUMBER(M46),M46&gt;=0,M46&lt;=5),1,0)</x:f>
        <x:v>0</x:v>
      </x:c>
    </x:row>
    <x:row r="47" ht="48" customHeight="1">
      <x:c r="A47" s="30"/>
      <x:c r="B47" s="41"/>
      <x:c r="C47" s="42"/>
      <x:c r="D47" s="48" t="str">
        <x:f>IF(AND(B47="",C47=""),"",IF(AND(B47&lt;&gt;"",ISNUMBER(C47),C47&gt;=0),IF(C47=0,"Excluded","Aktiv"),"Name / Gewicht korrigieren"))</x:f>
      </x:c>
      <x:c r="E47" s="44" t="n">
        <x:f>IF(D47="Aktiv",C47/$C$7,0)</x:f>
        <x:v>0</x:v>
      </x:c>
      <x:c r="F47" s="45"/>
      <x:c r="G47" s="45"/>
      <x:c r="H47" s="45"/>
      <x:c r="I47" s="45"/>
      <x:c r="J47" s="45"/>
      <x:c r="K47" s="45"/>
      <x:c r="L47" s="45"/>
      <x:c r="M47" s="45"/>
      <x:c r="N47" s="41"/>
      <x:c r="O47" s="38"/>
      <x:c r="P47" s="46" t="n">
        <x:f>IF(AND($D47="Aktiv",ISNUMBER(F47),F47&gt;=0,F47&lt;=5),1,0)</x:f>
        <x:v>0</x:v>
      </x:c>
      <x:c r="Q47" s="46" t="n">
        <x:f>IF(AND($D47="Aktiv",ISNUMBER(G47),G47&gt;=0,G47&lt;=5),1,0)</x:f>
        <x:v>0</x:v>
      </x:c>
      <x:c r="R47" s="46" t="n">
        <x:f>IF(AND($D47="Aktiv",ISNUMBER(H47),H47&gt;=0,H47&lt;=5),1,0)</x:f>
        <x:v>0</x:v>
      </x:c>
      <x:c r="S47" s="46" t="n">
        <x:f>IF(AND($D47="Aktiv",ISNUMBER(I47),I47&gt;=0,I47&lt;=5),1,0)</x:f>
        <x:v>0</x:v>
      </x:c>
      <x:c r="T47" s="46" t="n">
        <x:f>IF(AND($D47="Aktiv",ISNUMBER(J47),J47&gt;=0,J47&lt;=5),1,0)</x:f>
        <x:v>0</x:v>
      </x:c>
      <x:c r="U47" s="46" t="n">
        <x:f>IF(AND($D47="Aktiv",ISNUMBER(K47),K47&gt;=0,K47&lt;=5),1,0)</x:f>
        <x:v>0</x:v>
      </x:c>
      <x:c r="V47" s="46" t="n">
        <x:f>IF(AND($D47="Aktiv",ISNUMBER(L47),L47&gt;=0,L47&lt;=5),1,0)</x:f>
        <x:v>0</x:v>
      </x:c>
      <x:c r="W47" s="46" t="n">
        <x:f>IF(AND($D47="Aktiv",ISNUMBER(M47),M47&gt;=0,M47&lt;=5),1,0)</x:f>
        <x:v>0</x:v>
      </x:c>
    </x:row>
    <x:row r="48" ht="48" customHeight="1">
      <x:c r="A48" s="30"/>
      <x:c r="B48" s="41"/>
      <x:c r="C48" s="42"/>
      <x:c r="D48" s="48" t="str">
        <x:f>IF(AND(B48="",C48=""),"",IF(AND(B48&lt;&gt;"",ISNUMBER(C48),C48&gt;=0),IF(C48=0,"Excluded","Aktiv"),"Name / Gewicht korrigieren"))</x:f>
      </x:c>
      <x:c r="E48" s="44" t="n">
        <x:f>IF(D48="Aktiv",C48/$C$7,0)</x:f>
        <x:v>0</x:v>
      </x:c>
      <x:c r="F48" s="45"/>
      <x:c r="G48" s="45"/>
      <x:c r="H48" s="45"/>
      <x:c r="I48" s="45"/>
      <x:c r="J48" s="45"/>
      <x:c r="K48" s="45"/>
      <x:c r="L48" s="45"/>
      <x:c r="M48" s="45"/>
      <x:c r="N48" s="41"/>
      <x:c r="O48" s="38"/>
      <x:c r="P48" s="46" t="n">
        <x:f>IF(AND($D48="Aktiv",ISNUMBER(F48),F48&gt;=0,F48&lt;=5),1,0)</x:f>
        <x:v>0</x:v>
      </x:c>
      <x:c r="Q48" s="46" t="n">
        <x:f>IF(AND($D48="Aktiv",ISNUMBER(G48),G48&gt;=0,G48&lt;=5),1,0)</x:f>
        <x:v>0</x:v>
      </x:c>
      <x:c r="R48" s="46" t="n">
        <x:f>IF(AND($D48="Aktiv",ISNUMBER(H48),H48&gt;=0,H48&lt;=5),1,0)</x:f>
        <x:v>0</x:v>
      </x:c>
      <x:c r="S48" s="46" t="n">
        <x:f>IF(AND($D48="Aktiv",ISNUMBER(I48),I48&gt;=0,I48&lt;=5),1,0)</x:f>
        <x:v>0</x:v>
      </x:c>
      <x:c r="T48" s="46" t="n">
        <x:f>IF(AND($D48="Aktiv",ISNUMBER(J48),J48&gt;=0,J48&lt;=5),1,0)</x:f>
        <x:v>0</x:v>
      </x:c>
      <x:c r="U48" s="46" t="n">
        <x:f>IF(AND($D48="Aktiv",ISNUMBER(K48),K48&gt;=0,K48&lt;=5),1,0)</x:f>
        <x:v>0</x:v>
      </x:c>
      <x:c r="V48" s="46" t="n">
        <x:f>IF(AND($D48="Aktiv",ISNUMBER(L48),L48&gt;=0,L48&lt;=5),1,0)</x:f>
        <x:v>0</x:v>
      </x:c>
      <x:c r="W48" s="46" t="n">
        <x:f>IF(AND($D48="Aktiv",ISNUMBER(M48),M48&gt;=0,M48&lt;=5),1,0)</x:f>
        <x:v>0</x:v>
      </x:c>
    </x:row>
    <x:row r="49" ht="48" customHeight="1">
      <x:c r="A49" s="30"/>
      <x:c r="B49" s="41"/>
      <x:c r="C49" s="42"/>
      <x:c r="D49" s="48" t="str">
        <x:f>IF(AND(B49="",C49=""),"",IF(AND(B49&lt;&gt;"",ISNUMBER(C49),C49&gt;=0),IF(C49=0,"Excluded","Aktiv"),"Name / Gewicht korrigieren"))</x:f>
      </x:c>
      <x:c r="E49" s="44" t="n">
        <x:f>IF(D49="Aktiv",C49/$C$7,0)</x:f>
        <x:v>0</x:v>
      </x:c>
      <x:c r="F49" s="45"/>
      <x:c r="G49" s="45"/>
      <x:c r="H49" s="45"/>
      <x:c r="I49" s="45"/>
      <x:c r="J49" s="45"/>
      <x:c r="K49" s="45"/>
      <x:c r="L49" s="45"/>
      <x:c r="M49" s="45"/>
      <x:c r="N49" s="41"/>
      <x:c r="O49" s="38"/>
      <x:c r="P49" s="46" t="n">
        <x:f>IF(AND($D49="Aktiv",ISNUMBER(F49),F49&gt;=0,F49&lt;=5),1,0)</x:f>
        <x:v>0</x:v>
      </x:c>
      <x:c r="Q49" s="46" t="n">
        <x:f>IF(AND($D49="Aktiv",ISNUMBER(G49),G49&gt;=0,G49&lt;=5),1,0)</x:f>
        <x:v>0</x:v>
      </x:c>
      <x:c r="R49" s="46" t="n">
        <x:f>IF(AND($D49="Aktiv",ISNUMBER(H49),H49&gt;=0,H49&lt;=5),1,0)</x:f>
        <x:v>0</x:v>
      </x:c>
      <x:c r="S49" s="46" t="n">
        <x:f>IF(AND($D49="Aktiv",ISNUMBER(I49),I49&gt;=0,I49&lt;=5),1,0)</x:f>
        <x:v>0</x:v>
      </x:c>
      <x:c r="T49" s="46" t="n">
        <x:f>IF(AND($D49="Aktiv",ISNUMBER(J49),J49&gt;=0,J49&lt;=5),1,0)</x:f>
        <x:v>0</x:v>
      </x:c>
      <x:c r="U49" s="46" t="n">
        <x:f>IF(AND($D49="Aktiv",ISNUMBER(K49),K49&gt;=0,K49&lt;=5),1,0)</x:f>
        <x:v>0</x:v>
      </x:c>
      <x:c r="V49" s="46" t="n">
        <x:f>IF(AND($D49="Aktiv",ISNUMBER(L49),L49&gt;=0,L49&lt;=5),1,0)</x:f>
        <x:v>0</x:v>
      </x:c>
      <x:c r="W49" s="46" t="n">
        <x:f>IF(AND($D49="Aktiv",ISNUMBER(M49),M49&gt;=0,M49&lt;=5),1,0)</x:f>
        <x:v>0</x:v>
      </x:c>
    </x:row>
    <x:row r="50" ht="48" customHeight="1">
      <x:c r="A50" s="30"/>
      <x:c r="B50" s="41"/>
      <x:c r="C50" s="42"/>
      <x:c r="D50" s="48" t="str">
        <x:f>IF(AND(B50="",C50=""),"",IF(AND(B50&lt;&gt;"",ISNUMBER(C50),C50&gt;=0),IF(C50=0,"Excluded","Aktiv"),"Name / Gewicht korrigieren"))</x:f>
      </x:c>
      <x:c r="E50" s="44" t="n">
        <x:f>IF(D50="Aktiv",C50/$C$7,0)</x:f>
        <x:v>0</x:v>
      </x:c>
      <x:c r="F50" s="45"/>
      <x:c r="G50" s="45"/>
      <x:c r="H50" s="45"/>
      <x:c r="I50" s="45"/>
      <x:c r="J50" s="45"/>
      <x:c r="K50" s="45"/>
      <x:c r="L50" s="45"/>
      <x:c r="M50" s="45"/>
      <x:c r="N50" s="41"/>
      <x:c r="O50" s="38"/>
      <x:c r="P50" s="46" t="n">
        <x:f>IF(AND($D50="Aktiv",ISNUMBER(F50),F50&gt;=0,F50&lt;=5),1,0)</x:f>
        <x:v>0</x:v>
      </x:c>
      <x:c r="Q50" s="46" t="n">
        <x:f>IF(AND($D50="Aktiv",ISNUMBER(G50),G50&gt;=0,G50&lt;=5),1,0)</x:f>
        <x:v>0</x:v>
      </x:c>
      <x:c r="R50" s="46" t="n">
        <x:f>IF(AND($D50="Aktiv",ISNUMBER(H50),H50&gt;=0,H50&lt;=5),1,0)</x:f>
        <x:v>0</x:v>
      </x:c>
      <x:c r="S50" s="46" t="n">
        <x:f>IF(AND($D50="Aktiv",ISNUMBER(I50),I50&gt;=0,I50&lt;=5),1,0)</x:f>
        <x:v>0</x:v>
      </x:c>
      <x:c r="T50" s="46" t="n">
        <x:f>IF(AND($D50="Aktiv",ISNUMBER(J50),J50&gt;=0,J50&lt;=5),1,0)</x:f>
        <x:v>0</x:v>
      </x:c>
      <x:c r="U50" s="46" t="n">
        <x:f>IF(AND($D50="Aktiv",ISNUMBER(K50),K50&gt;=0,K50&lt;=5),1,0)</x:f>
        <x:v>0</x:v>
      </x:c>
      <x:c r="V50" s="46" t="n">
        <x:f>IF(AND($D50="Aktiv",ISNUMBER(L50),L50&gt;=0,L50&lt;=5),1,0)</x:f>
        <x:v>0</x:v>
      </x:c>
      <x:c r="W50" s="46" t="n">
        <x:f>IF(AND($D50="Aktiv",ISNUMBER(M50),M50&gt;=0,M50&lt;=5),1,0)</x:f>
        <x:v>0</x:v>
      </x:c>
    </x:row>
    <x:row r="51" ht="48" customHeight="1">
      <x:c r="A51" s="30"/>
      <x:c r="B51" s="41"/>
      <x:c r="C51" s="42"/>
      <x:c r="D51" s="48" t="str">
        <x:f>IF(AND(B51="",C51=""),"",IF(AND(B51&lt;&gt;"",ISNUMBER(C51),C51&gt;=0),IF(C51=0,"Excluded","Aktiv"),"Name / Gewicht korrigieren"))</x:f>
      </x:c>
      <x:c r="E51" s="44" t="n">
        <x:f>IF(D51="Aktiv",C51/$C$7,0)</x:f>
        <x:v>0</x:v>
      </x:c>
      <x:c r="F51" s="45"/>
      <x:c r="G51" s="45"/>
      <x:c r="H51" s="45"/>
      <x:c r="I51" s="45"/>
      <x:c r="J51" s="45"/>
      <x:c r="K51" s="45"/>
      <x:c r="L51" s="45"/>
      <x:c r="M51" s="45"/>
      <x:c r="N51" s="41"/>
      <x:c r="O51" s="38"/>
      <x:c r="P51" s="46" t="n">
        <x:f>IF(AND($D51="Aktiv",ISNUMBER(F51),F51&gt;=0,F51&lt;=5),1,0)</x:f>
        <x:v>0</x:v>
      </x:c>
      <x:c r="Q51" s="46" t="n">
        <x:f>IF(AND($D51="Aktiv",ISNUMBER(G51),G51&gt;=0,G51&lt;=5),1,0)</x:f>
        <x:v>0</x:v>
      </x:c>
      <x:c r="R51" s="46" t="n">
        <x:f>IF(AND($D51="Aktiv",ISNUMBER(H51),H51&gt;=0,H51&lt;=5),1,0)</x:f>
        <x:v>0</x:v>
      </x:c>
      <x:c r="S51" s="46" t="n">
        <x:f>IF(AND($D51="Aktiv",ISNUMBER(I51),I51&gt;=0,I51&lt;=5),1,0)</x:f>
        <x:v>0</x:v>
      </x:c>
      <x:c r="T51" s="46" t="n">
        <x:f>IF(AND($D51="Aktiv",ISNUMBER(J51),J51&gt;=0,J51&lt;=5),1,0)</x:f>
        <x:v>0</x:v>
      </x:c>
      <x:c r="U51" s="46" t="n">
        <x:f>IF(AND($D51="Aktiv",ISNUMBER(K51),K51&gt;=0,K51&lt;=5),1,0)</x:f>
        <x:v>0</x:v>
      </x:c>
      <x:c r="V51" s="46" t="n">
        <x:f>IF(AND($D51="Aktiv",ISNUMBER(L51),L51&gt;=0,L51&lt;=5),1,0)</x:f>
        <x:v>0</x:v>
      </x:c>
      <x:c r="W51" s="46" t="n">
        <x:f>IF(AND($D51="Aktiv",ISNUMBER(M51),M51&gt;=0,M51&lt;=5),1,0)</x:f>
        <x:v>0</x:v>
      </x:c>
    </x:row>
    <x:row r="52" ht="48" customHeight="1">
      <x:c r="A52" s="30"/>
      <x:c r="B52" s="41"/>
      <x:c r="C52" s="42"/>
      <x:c r="D52" s="48" t="str">
        <x:f>IF(AND(B52="",C52=""),"",IF(AND(B52&lt;&gt;"",ISNUMBER(C52),C52&gt;=0),IF(C52=0,"Excluded","Aktiv"),"Name / Gewicht korrigieren"))</x:f>
      </x:c>
      <x:c r="E52" s="44" t="n">
        <x:f>IF(D52="Aktiv",C52/$C$7,0)</x:f>
        <x:v>0</x:v>
      </x:c>
      <x:c r="F52" s="45"/>
      <x:c r="G52" s="45"/>
      <x:c r="H52" s="45"/>
      <x:c r="I52" s="45"/>
      <x:c r="J52" s="45"/>
      <x:c r="K52" s="45"/>
      <x:c r="L52" s="45"/>
      <x:c r="M52" s="45"/>
      <x:c r="N52" s="41"/>
      <x:c r="O52" s="38"/>
      <x:c r="P52" s="46" t="n">
        <x:f>IF(AND($D52="Aktiv",ISNUMBER(F52),F52&gt;=0,F52&lt;=5),1,0)</x:f>
        <x:v>0</x:v>
      </x:c>
      <x:c r="Q52" s="46" t="n">
        <x:f>IF(AND($D52="Aktiv",ISNUMBER(G52),G52&gt;=0,G52&lt;=5),1,0)</x:f>
        <x:v>0</x:v>
      </x:c>
      <x:c r="R52" s="46" t="n">
        <x:f>IF(AND($D52="Aktiv",ISNUMBER(H52),H52&gt;=0,H52&lt;=5),1,0)</x:f>
        <x:v>0</x:v>
      </x:c>
      <x:c r="S52" s="46" t="n">
        <x:f>IF(AND($D52="Aktiv",ISNUMBER(I52),I52&gt;=0,I52&lt;=5),1,0)</x:f>
        <x:v>0</x:v>
      </x:c>
      <x:c r="T52" s="46" t="n">
        <x:f>IF(AND($D52="Aktiv",ISNUMBER(J52),J52&gt;=0,J52&lt;=5),1,0)</x:f>
        <x:v>0</x:v>
      </x:c>
      <x:c r="U52" s="46" t="n">
        <x:f>IF(AND($D52="Aktiv",ISNUMBER(K52),K52&gt;=0,K52&lt;=5),1,0)</x:f>
        <x:v>0</x:v>
      </x:c>
      <x:c r="V52" s="46" t="n">
        <x:f>IF(AND($D52="Aktiv",ISNUMBER(L52),L52&gt;=0,L52&lt;=5),1,0)</x:f>
        <x:v>0</x:v>
      </x:c>
      <x:c r="W52" s="46" t="n">
        <x:f>IF(AND($D52="Aktiv",ISNUMBER(M52),M52&gt;=0,M52&lt;=5),1,0)</x:f>
        <x:v>0</x:v>
      </x:c>
    </x:row>
    <x:row r="53" ht="48" customHeight="1">
      <x:c r="A53" s="30"/>
      <x:c r="B53" s="41"/>
      <x:c r="C53" s="42"/>
      <x:c r="D53" s="48" t="str">
        <x:f>IF(AND(B53="",C53=""),"",IF(AND(B53&lt;&gt;"",ISNUMBER(C53),C53&gt;=0),IF(C53=0,"Excluded","Aktiv"),"Name / Gewicht korrigieren"))</x:f>
      </x:c>
      <x:c r="E53" s="44" t="n">
        <x:f>IF(D53="Aktiv",C53/$C$7,0)</x:f>
        <x:v>0</x:v>
      </x:c>
      <x:c r="F53" s="45"/>
      <x:c r="G53" s="45"/>
      <x:c r="H53" s="45"/>
      <x:c r="I53" s="45"/>
      <x:c r="J53" s="45"/>
      <x:c r="K53" s="45"/>
      <x:c r="L53" s="45"/>
      <x:c r="M53" s="45"/>
      <x:c r="N53" s="41"/>
      <x:c r="O53" s="38"/>
      <x:c r="P53" s="46" t="n">
        <x:f>IF(AND($D53="Aktiv",ISNUMBER(F53),F53&gt;=0,F53&lt;=5),1,0)</x:f>
        <x:v>0</x:v>
      </x:c>
      <x:c r="Q53" s="46" t="n">
        <x:f>IF(AND($D53="Aktiv",ISNUMBER(G53),G53&gt;=0,G53&lt;=5),1,0)</x:f>
        <x:v>0</x:v>
      </x:c>
      <x:c r="R53" s="46" t="n">
        <x:f>IF(AND($D53="Aktiv",ISNUMBER(H53),H53&gt;=0,H53&lt;=5),1,0)</x:f>
        <x:v>0</x:v>
      </x:c>
      <x:c r="S53" s="46" t="n">
        <x:f>IF(AND($D53="Aktiv",ISNUMBER(I53),I53&gt;=0,I53&lt;=5),1,0)</x:f>
        <x:v>0</x:v>
      </x:c>
      <x:c r="T53" s="46" t="n">
        <x:f>IF(AND($D53="Aktiv",ISNUMBER(J53),J53&gt;=0,J53&lt;=5),1,0)</x:f>
        <x:v>0</x:v>
      </x:c>
      <x:c r="U53" s="46" t="n">
        <x:f>IF(AND($D53="Aktiv",ISNUMBER(K53),K53&gt;=0,K53&lt;=5),1,0)</x:f>
        <x:v>0</x:v>
      </x:c>
      <x:c r="V53" s="46" t="n">
        <x:f>IF(AND($D53="Aktiv",ISNUMBER(L53),L53&gt;=0,L53&lt;=5),1,0)</x:f>
        <x:v>0</x:v>
      </x:c>
      <x:c r="W53" s="46" t="n">
        <x:f>IF(AND($D53="Aktiv",ISNUMBER(M53),M53&gt;=0,M53&lt;=5),1,0)</x:f>
        <x:v>0</x:v>
      </x:c>
    </x:row>
    <x:row r="54" ht="48" customHeight="1">
      <x:c r="A54" s="30"/>
      <x:c r="B54" s="41"/>
      <x:c r="C54" s="42"/>
      <x:c r="D54" s="48" t="str">
        <x:f>IF(AND(B54="",C54=""),"",IF(AND(B54&lt;&gt;"",ISNUMBER(C54),C54&gt;=0),IF(C54=0,"Excluded","Aktiv"),"Name / Gewicht korrigieren"))</x:f>
      </x:c>
      <x:c r="E54" s="44" t="n">
        <x:f>IF(D54="Aktiv",C54/$C$7,0)</x:f>
        <x:v>0</x:v>
      </x:c>
      <x:c r="F54" s="45"/>
      <x:c r="G54" s="45"/>
      <x:c r="H54" s="45"/>
      <x:c r="I54" s="45"/>
      <x:c r="J54" s="45"/>
      <x:c r="K54" s="45"/>
      <x:c r="L54" s="45"/>
      <x:c r="M54" s="45"/>
      <x:c r="N54" s="41"/>
      <x:c r="O54" s="38"/>
      <x:c r="P54" s="46" t="n">
        <x:f>IF(AND($D54="Aktiv",ISNUMBER(F54),F54&gt;=0,F54&lt;=5),1,0)</x:f>
        <x:v>0</x:v>
      </x:c>
      <x:c r="Q54" s="46" t="n">
        <x:f>IF(AND($D54="Aktiv",ISNUMBER(G54),G54&gt;=0,G54&lt;=5),1,0)</x:f>
        <x:v>0</x:v>
      </x:c>
      <x:c r="R54" s="46" t="n">
        <x:f>IF(AND($D54="Aktiv",ISNUMBER(H54),H54&gt;=0,H54&lt;=5),1,0)</x:f>
        <x:v>0</x:v>
      </x:c>
      <x:c r="S54" s="46" t="n">
        <x:f>IF(AND($D54="Aktiv",ISNUMBER(I54),I54&gt;=0,I54&lt;=5),1,0)</x:f>
        <x:v>0</x:v>
      </x:c>
      <x:c r="T54" s="46" t="n">
        <x:f>IF(AND($D54="Aktiv",ISNUMBER(J54),J54&gt;=0,J54&lt;=5),1,0)</x:f>
        <x:v>0</x:v>
      </x:c>
      <x:c r="U54" s="46" t="n">
        <x:f>IF(AND($D54="Aktiv",ISNUMBER(K54),K54&gt;=0,K54&lt;=5),1,0)</x:f>
        <x:v>0</x:v>
      </x:c>
      <x:c r="V54" s="46" t="n">
        <x:f>IF(AND($D54="Aktiv",ISNUMBER(L54),L54&gt;=0,L54&lt;=5),1,0)</x:f>
        <x:v>0</x:v>
      </x:c>
      <x:c r="W54" s="46" t="n">
        <x:f>IF(AND($D54="Aktiv",ISNUMBER(M54),M54&gt;=0,M54&lt;=5),1,0)</x:f>
        <x:v>0</x:v>
      </x:c>
    </x:row>
    <x:row r="55" ht="48" customHeight="1">
      <x:c r="A55" s="30"/>
      <x:c r="B55" s="41"/>
      <x:c r="C55" s="42"/>
      <x:c r="D55" s="48" t="str">
        <x:f>IF(AND(B55="",C55=""),"",IF(AND(B55&lt;&gt;"",ISNUMBER(C55),C55&gt;=0),IF(C55=0,"Excluded","Aktiv"),"Name / Gewicht korrigieren"))</x:f>
      </x:c>
      <x:c r="E55" s="44" t="n">
        <x:f>IF(D55="Aktiv",C55/$C$7,0)</x:f>
        <x:v>0</x:v>
      </x:c>
      <x:c r="F55" s="45"/>
      <x:c r="G55" s="45"/>
      <x:c r="H55" s="45"/>
      <x:c r="I55" s="45"/>
      <x:c r="J55" s="45"/>
      <x:c r="K55" s="45"/>
      <x:c r="L55" s="45"/>
      <x:c r="M55" s="45"/>
      <x:c r="N55" s="41"/>
      <x:c r="O55" s="38"/>
      <x:c r="P55" s="46" t="n">
        <x:f>IF(AND($D55="Aktiv",ISNUMBER(F55),F55&gt;=0,F55&lt;=5),1,0)</x:f>
        <x:v>0</x:v>
      </x:c>
      <x:c r="Q55" s="46" t="n">
        <x:f>IF(AND($D55="Aktiv",ISNUMBER(G55),G55&gt;=0,G55&lt;=5),1,0)</x:f>
        <x:v>0</x:v>
      </x:c>
      <x:c r="R55" s="46" t="n">
        <x:f>IF(AND($D55="Aktiv",ISNUMBER(H55),H55&gt;=0,H55&lt;=5),1,0)</x:f>
        <x:v>0</x:v>
      </x:c>
      <x:c r="S55" s="46" t="n">
        <x:f>IF(AND($D55="Aktiv",ISNUMBER(I55),I55&gt;=0,I55&lt;=5),1,0)</x:f>
        <x:v>0</x:v>
      </x:c>
      <x:c r="T55" s="46" t="n">
        <x:f>IF(AND($D55="Aktiv",ISNUMBER(J55),J55&gt;=0,J55&lt;=5),1,0)</x:f>
        <x:v>0</x:v>
      </x:c>
      <x:c r="U55" s="46" t="n">
        <x:f>IF(AND($D55="Aktiv",ISNUMBER(K55),K55&gt;=0,K55&lt;=5),1,0)</x:f>
        <x:v>0</x:v>
      </x:c>
      <x:c r="V55" s="46" t="n">
        <x:f>IF(AND($D55="Aktiv",ISNUMBER(L55),L55&gt;=0,L55&lt;=5),1,0)</x:f>
        <x:v>0</x:v>
      </x:c>
      <x:c r="W55" s="46" t="n">
        <x:f>IF(AND($D55="Aktiv",ISNUMBER(M55),M55&gt;=0,M55&lt;=5),1,0)</x:f>
        <x:v>0</x:v>
      </x:c>
    </x:row>
    <x:row r="56" ht="48" customHeight="1">
      <x:c r="A56" s="30"/>
      <x:c r="B56" s="41"/>
      <x:c r="C56" s="42"/>
      <x:c r="D56" s="48" t="str">
        <x:f>IF(AND(B56="",C56=""),"",IF(AND(B56&lt;&gt;"",ISNUMBER(C56),C56&gt;=0),IF(C56=0,"Excluded","Aktiv"),"Name / Gewicht korrigieren"))</x:f>
      </x:c>
      <x:c r="E56" s="44" t="n">
        <x:f>IF(D56="Aktiv",C56/$C$7,0)</x:f>
        <x:v>0</x:v>
      </x:c>
      <x:c r="F56" s="45"/>
      <x:c r="G56" s="45"/>
      <x:c r="H56" s="45"/>
      <x:c r="I56" s="45"/>
      <x:c r="J56" s="45"/>
      <x:c r="K56" s="45"/>
      <x:c r="L56" s="45"/>
      <x:c r="M56" s="45"/>
      <x:c r="N56" s="41"/>
      <x:c r="O56" s="38"/>
      <x:c r="P56" s="46" t="n">
        <x:f>IF(AND($D56="Aktiv",ISNUMBER(F56),F56&gt;=0,F56&lt;=5),1,0)</x:f>
        <x:v>0</x:v>
      </x:c>
      <x:c r="Q56" s="46" t="n">
        <x:f>IF(AND($D56="Aktiv",ISNUMBER(G56),G56&gt;=0,G56&lt;=5),1,0)</x:f>
        <x:v>0</x:v>
      </x:c>
      <x:c r="R56" s="46" t="n">
        <x:f>IF(AND($D56="Aktiv",ISNUMBER(H56),H56&gt;=0,H56&lt;=5),1,0)</x:f>
        <x:v>0</x:v>
      </x:c>
      <x:c r="S56" s="46" t="n">
        <x:f>IF(AND($D56="Aktiv",ISNUMBER(I56),I56&gt;=0,I56&lt;=5),1,0)</x:f>
        <x:v>0</x:v>
      </x:c>
      <x:c r="T56" s="46" t="n">
        <x:f>IF(AND($D56="Aktiv",ISNUMBER(J56),J56&gt;=0,J56&lt;=5),1,0)</x:f>
        <x:v>0</x:v>
      </x:c>
      <x:c r="U56" s="46" t="n">
        <x:f>IF(AND($D56="Aktiv",ISNUMBER(K56),K56&gt;=0,K56&lt;=5),1,0)</x:f>
        <x:v>0</x:v>
      </x:c>
      <x:c r="V56" s="46" t="n">
        <x:f>IF(AND($D56="Aktiv",ISNUMBER(L56),L56&gt;=0,L56&lt;=5),1,0)</x:f>
        <x:v>0</x:v>
      </x:c>
      <x:c r="W56" s="46" t="n">
        <x:f>IF(AND($D56="Aktiv",ISNUMBER(M56),M56&gt;=0,M56&lt;=5),1,0)</x:f>
        <x:v>0</x:v>
      </x:c>
    </x:row>
    <x:row r="57" ht="48" customHeight="1">
      <x:c r="A57" s="30"/>
      <x:c r="B57" s="41"/>
      <x:c r="C57" s="42"/>
      <x:c r="D57" s="48" t="str">
        <x:f>IF(AND(B57="",C57=""),"",IF(AND(B57&lt;&gt;"",ISNUMBER(C57),C57&gt;=0),IF(C57=0,"Excluded","Aktiv"),"Name / Gewicht korrigieren"))</x:f>
      </x:c>
      <x:c r="E57" s="44" t="n">
        <x:f>IF(D57="Aktiv",C57/$C$7,0)</x:f>
        <x:v>0</x:v>
      </x:c>
      <x:c r="F57" s="45"/>
      <x:c r="G57" s="45"/>
      <x:c r="H57" s="45"/>
      <x:c r="I57" s="45"/>
      <x:c r="J57" s="45"/>
      <x:c r="K57" s="45"/>
      <x:c r="L57" s="45"/>
      <x:c r="M57" s="45"/>
      <x:c r="N57" s="41"/>
      <x:c r="O57" s="38"/>
      <x:c r="P57" s="46" t="n">
        <x:f>IF(AND($D57="Aktiv",ISNUMBER(F57),F57&gt;=0,F57&lt;=5),1,0)</x:f>
        <x:v>0</x:v>
      </x:c>
      <x:c r="Q57" s="46" t="n">
        <x:f>IF(AND($D57="Aktiv",ISNUMBER(G57),G57&gt;=0,G57&lt;=5),1,0)</x:f>
        <x:v>0</x:v>
      </x:c>
      <x:c r="R57" s="46" t="n">
        <x:f>IF(AND($D57="Aktiv",ISNUMBER(H57),H57&gt;=0,H57&lt;=5),1,0)</x:f>
        <x:v>0</x:v>
      </x:c>
      <x:c r="S57" s="46" t="n">
        <x:f>IF(AND($D57="Aktiv",ISNUMBER(I57),I57&gt;=0,I57&lt;=5),1,0)</x:f>
        <x:v>0</x:v>
      </x:c>
      <x:c r="T57" s="46" t="n">
        <x:f>IF(AND($D57="Aktiv",ISNUMBER(J57),J57&gt;=0,J57&lt;=5),1,0)</x:f>
        <x:v>0</x:v>
      </x:c>
      <x:c r="U57" s="46" t="n">
        <x:f>IF(AND($D57="Aktiv",ISNUMBER(K57),K57&gt;=0,K57&lt;=5),1,0)</x:f>
        <x:v>0</x:v>
      </x:c>
      <x:c r="V57" s="46" t="n">
        <x:f>IF(AND($D57="Aktiv",ISNUMBER(L57),L57&gt;=0,L57&lt;=5),1,0)</x:f>
        <x:v>0</x:v>
      </x:c>
      <x:c r="W57" s="46" t="n">
        <x:f>IF(AND($D57="Aktiv",ISNUMBER(M57),M57&gt;=0,M57&lt;=5),1,0)</x:f>
        <x:v>0</x:v>
      </x:c>
    </x:row>
    <x:row r="58" ht="48" customHeight="1">
      <x:c r="A58" s="30"/>
      <x:c r="B58" s="41"/>
      <x:c r="C58" s="42"/>
      <x:c r="D58" s="48" t="str">
        <x:f>IF(AND(B58="",C58=""),"",IF(AND(B58&lt;&gt;"",ISNUMBER(C58),C58&gt;=0),IF(C58=0,"Excluded","Aktiv"),"Name / Gewicht korrigieren"))</x:f>
      </x:c>
      <x:c r="E58" s="44" t="n">
        <x:f>IF(D58="Aktiv",C58/$C$7,0)</x:f>
        <x:v>0</x:v>
      </x:c>
      <x:c r="F58" s="45"/>
      <x:c r="G58" s="45"/>
      <x:c r="H58" s="45"/>
      <x:c r="I58" s="45"/>
      <x:c r="J58" s="45"/>
      <x:c r="K58" s="45"/>
      <x:c r="L58" s="45"/>
      <x:c r="M58" s="45"/>
      <x:c r="N58" s="41"/>
      <x:c r="O58" s="38"/>
      <x:c r="P58" s="46" t="n">
        <x:f>IF(AND($D58="Aktiv",ISNUMBER(F58),F58&gt;=0,F58&lt;=5),1,0)</x:f>
        <x:v>0</x:v>
      </x:c>
      <x:c r="Q58" s="46" t="n">
        <x:f>IF(AND($D58="Aktiv",ISNUMBER(G58),G58&gt;=0,G58&lt;=5),1,0)</x:f>
        <x:v>0</x:v>
      </x:c>
      <x:c r="R58" s="46" t="n">
        <x:f>IF(AND($D58="Aktiv",ISNUMBER(H58),H58&gt;=0,H58&lt;=5),1,0)</x:f>
        <x:v>0</x:v>
      </x:c>
      <x:c r="S58" s="46" t="n">
        <x:f>IF(AND($D58="Aktiv",ISNUMBER(I58),I58&gt;=0,I58&lt;=5),1,0)</x:f>
        <x:v>0</x:v>
      </x:c>
      <x:c r="T58" s="46" t="n">
        <x:f>IF(AND($D58="Aktiv",ISNUMBER(J58),J58&gt;=0,J58&lt;=5),1,0)</x:f>
        <x:v>0</x:v>
      </x:c>
      <x:c r="U58" s="46" t="n">
        <x:f>IF(AND($D58="Aktiv",ISNUMBER(K58),K58&gt;=0,K58&lt;=5),1,0)</x:f>
        <x:v>0</x:v>
      </x:c>
      <x:c r="V58" s="46" t="n">
        <x:f>IF(AND($D58="Aktiv",ISNUMBER(L58),L58&gt;=0,L58&lt;=5),1,0)</x:f>
        <x:v>0</x:v>
      </x:c>
      <x:c r="W58" s="46" t="n">
        <x:f>IF(AND($D58="Aktiv",ISNUMBER(M58),M58&gt;=0,M58&lt;=5),1,0)</x:f>
        <x:v>0</x:v>
      </x:c>
    </x:row>
    <x:row r="59" ht="48" customHeight="1">
      <x:c r="A59" s="30"/>
      <x:c r="B59" s="41"/>
      <x:c r="C59" s="42"/>
      <x:c r="D59" s="48" t="str">
        <x:f>IF(AND(B59="",C59=""),"",IF(AND(B59&lt;&gt;"",ISNUMBER(C59),C59&gt;=0),IF(C59=0,"Excluded","Aktiv"),"Name / Gewicht korrigieren"))</x:f>
      </x:c>
      <x:c r="E59" s="44" t="n">
        <x:f>IF(D59="Aktiv",C59/$C$7,0)</x:f>
        <x:v>0</x:v>
      </x:c>
      <x:c r="F59" s="45"/>
      <x:c r="G59" s="45"/>
      <x:c r="H59" s="45"/>
      <x:c r="I59" s="45"/>
      <x:c r="J59" s="45"/>
      <x:c r="K59" s="45"/>
      <x:c r="L59" s="45"/>
      <x:c r="M59" s="45"/>
      <x:c r="N59" s="41"/>
      <x:c r="O59" s="38"/>
      <x:c r="P59" s="46" t="n">
        <x:f>IF(AND($D59="Aktiv",ISNUMBER(F59),F59&gt;=0,F59&lt;=5),1,0)</x:f>
        <x:v>0</x:v>
      </x:c>
      <x:c r="Q59" s="46" t="n">
        <x:f>IF(AND($D59="Aktiv",ISNUMBER(G59),G59&gt;=0,G59&lt;=5),1,0)</x:f>
        <x:v>0</x:v>
      </x:c>
      <x:c r="R59" s="46" t="n">
        <x:f>IF(AND($D59="Aktiv",ISNUMBER(H59),H59&gt;=0,H59&lt;=5),1,0)</x:f>
        <x:v>0</x:v>
      </x:c>
      <x:c r="S59" s="46" t="n">
        <x:f>IF(AND($D59="Aktiv",ISNUMBER(I59),I59&gt;=0,I59&lt;=5),1,0)</x:f>
        <x:v>0</x:v>
      </x:c>
      <x:c r="T59" s="46" t="n">
        <x:f>IF(AND($D59="Aktiv",ISNUMBER(J59),J59&gt;=0,J59&lt;=5),1,0)</x:f>
        <x:v>0</x:v>
      </x:c>
      <x:c r="U59" s="46" t="n">
        <x:f>IF(AND($D59="Aktiv",ISNUMBER(K59),K59&gt;=0,K59&lt;=5),1,0)</x:f>
        <x:v>0</x:v>
      </x:c>
      <x:c r="V59" s="46" t="n">
        <x:f>IF(AND($D59="Aktiv",ISNUMBER(L59),L59&gt;=0,L59&lt;=5),1,0)</x:f>
        <x:v>0</x:v>
      </x:c>
      <x:c r="W59" s="46" t="n">
        <x:f>IF(AND($D59="Aktiv",ISNUMBER(M59),M59&gt;=0,M59&lt;=5),1,0)</x:f>
        <x:v>0</x:v>
      </x:c>
    </x:row>
    <x:row r="60" ht="48" customHeight="1">
      <x:c r="A60" s="30"/>
      <x:c r="B60" s="41"/>
      <x:c r="C60" s="42"/>
      <x:c r="D60" s="48" t="str">
        <x:f>IF(AND(B60="",C60=""),"",IF(AND(B60&lt;&gt;"",ISNUMBER(C60),C60&gt;=0),IF(C60=0,"Excluded","Aktiv"),"Name / Gewicht korrigieren"))</x:f>
      </x:c>
      <x:c r="E60" s="44" t="n">
        <x:f>IF(D60="Aktiv",C60/$C$7,0)</x:f>
        <x:v>0</x:v>
      </x:c>
      <x:c r="F60" s="45"/>
      <x:c r="G60" s="45"/>
      <x:c r="H60" s="45"/>
      <x:c r="I60" s="45"/>
      <x:c r="J60" s="45"/>
      <x:c r="K60" s="45"/>
      <x:c r="L60" s="45"/>
      <x:c r="M60" s="45"/>
      <x:c r="N60" s="41"/>
      <x:c r="O60" s="38"/>
      <x:c r="P60" s="46" t="n">
        <x:f>IF(AND($D60="Aktiv",ISNUMBER(F60),F60&gt;=0,F60&lt;=5),1,0)</x:f>
        <x:v>0</x:v>
      </x:c>
      <x:c r="Q60" s="46" t="n">
        <x:f>IF(AND($D60="Aktiv",ISNUMBER(G60),G60&gt;=0,G60&lt;=5),1,0)</x:f>
        <x:v>0</x:v>
      </x:c>
      <x:c r="R60" s="46" t="n">
        <x:f>IF(AND($D60="Aktiv",ISNUMBER(H60),H60&gt;=0,H60&lt;=5),1,0)</x:f>
        <x:v>0</x:v>
      </x:c>
      <x:c r="S60" s="46" t="n">
        <x:f>IF(AND($D60="Aktiv",ISNUMBER(I60),I60&gt;=0,I60&lt;=5),1,0)</x:f>
        <x:v>0</x:v>
      </x:c>
      <x:c r="T60" s="46" t="n">
        <x:f>IF(AND($D60="Aktiv",ISNUMBER(J60),J60&gt;=0,J60&lt;=5),1,0)</x:f>
        <x:v>0</x:v>
      </x:c>
      <x:c r="U60" s="46" t="n">
        <x:f>IF(AND($D60="Aktiv",ISNUMBER(K60),K60&gt;=0,K60&lt;=5),1,0)</x:f>
        <x:v>0</x:v>
      </x:c>
      <x:c r="V60" s="46" t="n">
        <x:f>IF(AND($D60="Aktiv",ISNUMBER(L60),L60&gt;=0,L60&lt;=5),1,0)</x:f>
        <x:v>0</x:v>
      </x:c>
      <x:c r="W60" s="46" t="n">
        <x:f>IF(AND($D60="Aktiv",ISNUMBER(M60),M60&gt;=0,M60&lt;=5),1,0)</x:f>
        <x:v>0</x:v>
      </x:c>
    </x:row>
    <x:row r="61" ht="25" customHeight="1">
      <x:c r="A61" s="30"/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  <x:c r="M61" s="30"/>
      <x:c r="N61" s="30"/>
      <x:c r="O61" s="38"/>
      <x:c r="P61" s="38"/>
      <x:c r="Q61" s="38"/>
      <x:c r="R61" s="38"/>
      <x:c r="S61" s="38"/>
      <x:c r="T61" s="38"/>
      <x:c r="U61" s="38"/>
      <x:c r="V61" s="38"/>
      <x:c r="W61" s="38"/>
    </x:row>
    <x:row r="62" ht="25" customHeight="1">
      <x:c r="A62" s="30"/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  <x:c r="M62" s="30"/>
      <x:c r="N62" s="30"/>
      <x:c r="O62" s="38"/>
      <x:c r="P62" s="38"/>
      <x:c r="Q62" s="38"/>
      <x:c r="R62" s="38"/>
      <x:c r="S62" s="38"/>
      <x:c r="T62" s="38"/>
      <x:c r="U62" s="38"/>
      <x:c r="V62" s="38"/>
      <x:c r="W62" s="38"/>
    </x:row>
    <x:row r="63" ht="25" customHeight="1">
      <x:c r="A63" s="30"/>
      <x:c r="B63" s="30" t="str">
        <x:v>Quelle: BlueTeam Academy, Northstar Lehrbeispiel. Vorgefüllte Daten sind fiktiv.</x:v>
      </x:c>
      <x:c r="C63" s="30"/>
      <x:c r="D63" s="30"/>
      <x:c r="E63" s="30"/>
      <x:c r="F63" s="30"/>
      <x:c r="G63" s="30"/>
      <x:c r="H63" s="30"/>
      <x:c r="I63" s="30"/>
      <x:c r="J63" s="30"/>
      <x:c r="K63" s="30"/>
      <x:c r="L63" s="30"/>
      <x:c r="M63" s="30"/>
      <x:c r="N63" s="30"/>
      <x:c r="O63" s="38"/>
      <x:c r="P63" s="38"/>
      <x:c r="Q63" s="38"/>
      <x:c r="R63" s="38"/>
      <x:c r="S63" s="38"/>
      <x:c r="T63" s="38"/>
      <x:c r="U63" s="38"/>
      <x:c r="V63" s="38"/>
      <x:c r="W63" s="38"/>
    </x:row>
    <x:row r="64" ht="25" customHeight="1">
      <x:c r="A64" s="30"/>
      <x:c r="B64" s="30" t="str">
        <x:v>Die Beispielgewichtungen entsprechen dem Kursstandard. Tragen Sie anbieterbezogene Nachweise in Spalte N ein, beginnend mit dem Anbieternamen.</x:v>
      </x:c>
      <x:c r="C64" s="30"/>
      <x:c r="D64" s="30"/>
      <x:c r="E64" s="30"/>
      <x:c r="F64" s="30"/>
      <x:c r="G64" s="30"/>
      <x:c r="H64" s="30"/>
      <x:c r="I64" s="30"/>
      <x:c r="J64" s="30"/>
      <x:c r="K64" s="30"/>
      <x:c r="L64" s="30"/>
      <x:c r="M64" s="30"/>
      <x:c r="N64" s="30"/>
      <x:c r="O64" s="38"/>
      <x:c r="P64" s="38"/>
      <x:c r="Q64" s="38"/>
      <x:c r="R64" s="38"/>
      <x:c r="S64" s="38"/>
      <x:c r="T64" s="38"/>
      <x:c r="U64" s="38"/>
      <x:c r="V64" s="38"/>
      <x:c r="W64" s="38"/>
    </x:row>
  </x:sheetData>
  <x:conditionalFormatting sqref="D11:D60">
    <x:cfRule type="expression" dxfId="0" priority="1">
      <x:formula>D11="Name / Gewicht korrigieren"</x:formula>
    </x:cfRule>
  </x:conditionalFormatting>
  <x:conditionalFormatting sqref="F11:M60">
    <x:cfRule type="expression" dxfId="1" priority="2">
      <x:formula>AND($D11="Aktiv",F$9&lt;&gt;"",OR(NOT(ISNUMBER(F11)),F11&lt;0,F11&gt;5))</x:formula>
    </x:cfRule>
  </x:conditionalFormatting>
  <x:dataValidations count="2">
    <x:dataValidation type="decimal" operator="between" sqref="C11:C60">
      <x:formula1>0</x:formula1>
      <x:formula2>1000000</x:formula2>
    </x:dataValidation>
    <x:dataValidation type="decimal" operator="between" sqref="F11:M60">
      <x:formula1>0</x:formula1>
      <x:formula2>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E851E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53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</x:row>
    <x:row r="2" ht="25" customHeight="1">
      <x:c r="A2" s="30"/>
      <x:c r="B2" s="31" t="str">
        <x:v>Pflichtanforderungen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</x:row>
    <x:row r="4" ht="25" customHeight="1">
      <x:c r="A4" s="30"/>
      <x:c r="B4" s="30" t="str">
        <x:v>Ein nicht bestandenes Kriterium schließt einen Anbieter unabhängig von der Punktzahl aus. Leer oder Ausstehend bedeutet, das Kriterium ist ungeklärt.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</x:row>
    <x:row r="5" ht="25" customHeight="1">
      <x:c r="A5" s="30"/>
      <x:c r="B5" s="30" t="str">
        <x:v>Bearbeiten Sie die Anforderungsnamen und nutzen Sie die Dropdowns. Fügen Sie Prüfungen in ungenutzten Zeilen hinzu, bis zu 10.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</x:row>
    <x:row r="6" ht="25" customHeight="1">
      <x:c r="A6" s="30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</x:row>
    <x:row r="7" ht="25" customHeight="1">
      <x:c r="A7" s="30"/>
      <x:c r="B7" s="30"/>
      <x:c r="C7" s="40" t="str">
        <x:f>IF('Vergleich'!B8="","",'Vergleich'!B8)</x:f>
        <x:v>Apex</x:v>
      </x:c>
      <x:c r="D7" s="40" t="str">
        <x:f>IF('Vergleich'!B9="","",'Vergleich'!B9)</x:f>
        <x:v>Beacon</x:v>
      </x:c>
      <x:c r="E7" s="40" t="str">
        <x:f>IF('Vergleich'!B10="","",'Vergleich'!B10)</x:f>
        <x:v>Cedar</x:v>
      </x:c>
      <x:c r="F7" s="40" t="str">
        <x:f>IF('Vergleich'!B11="","",'Vergleich'!B11)</x:f>
      </x:c>
      <x:c r="G7" s="40" t="str">
        <x:f>IF('Vergleich'!B12="","",'Vergleich'!B12)</x:f>
      </x:c>
      <x:c r="H7" s="40" t="str">
        <x:f>IF('Vergleich'!B13="","",'Vergleich'!B13)</x:f>
      </x:c>
      <x:c r="I7" s="40" t="str">
        <x:f>IF('Vergleich'!B14="","",'Vergleich'!B14)</x:f>
      </x:c>
      <x:c r="J7" s="40" t="str">
        <x:f>IF('Vergleich'!B15="","",'Vergleich'!B15)</x:f>
      </x:c>
      <x:c r="K7" s="30"/>
      <x:c r="L7" s="30"/>
      <x:c r="M7" s="30"/>
      <x:c r="N7" s="30"/>
    </x:row>
    <x:row r="8" ht="48" customHeight="1">
      <x:c r="A8" s="30"/>
      <x:c r="B8" s="8" t="str">
        <x:v>Pflichtanforderung</x:v>
      </x:c>
      <x:c r="C8" s="8" t="str">
        <x:f>IF(C7="","Vendor 1",C7)</x:f>
        <x:v>Apex</x:v>
      </x:c>
      <x:c r="D8" s="8" t="str">
        <x:f>IF(D7="","Vendor 2",D7)</x:f>
        <x:v>Beacon</x:v>
      </x:c>
      <x:c r="E8" s="8" t="str">
        <x:f>IF(E7="","Vendor 3",E7)</x:f>
        <x:v>Cedar</x:v>
      </x:c>
      <x:c r="F8" s="8" t="str">
        <x:f>IF(F7="","Vendor 4",F7)</x:f>
        <x:v>Vendor 4</x:v>
      </x:c>
      <x:c r="G8" s="8" t="str">
        <x:f>IF(G7="","Vendor 5",G7)</x:f>
        <x:v>Vendor 5</x:v>
      </x:c>
      <x:c r="H8" s="8" t="str">
        <x:f>IF(H7="","Vendor 6",H7)</x:f>
        <x:v>Vendor 6</x:v>
      </x:c>
      <x:c r="I8" s="8" t="str">
        <x:f>IF(I7="","Vendor 7",I7)</x:f>
        <x:v>Vendor 7</x:v>
      </x:c>
      <x:c r="J8" s="8" t="str">
        <x:f>IF(J7="","Vendor 8",J7)</x:f>
        <x:v>Vendor 8</x:v>
      </x:c>
      <x:c r="K8" s="30"/>
      <x:c r="L8" s="30"/>
      <x:c r="M8" s="30"/>
      <x:c r="N8" s="30"/>
    </x:row>
    <x:row r="9" ht="38" customHeight="1">
      <x:c r="A9" s="30"/>
      <x:c r="B9" s="41" t="str">
        <x:v>G1 Genehmigte Identitätsintegration und Zugriff</x:v>
      </x:c>
      <x:c r="C9" s="33" t="str">
        <x:v>Bestanden</x:v>
      </x:c>
      <x:c r="D9" s="33" t="str">
        <x:v>Bestanden</x:v>
      </x:c>
      <x:c r="E9" s="33" t="str">
        <x:v>Bestanden</x:v>
      </x:c>
      <x:c r="F9" s="33"/>
      <x:c r="G9" s="33"/>
      <x:c r="H9" s="33"/>
      <x:c r="I9" s="33"/>
      <x:c r="J9" s="33"/>
      <x:c r="K9" s="30"/>
      <x:c r="L9" s="30"/>
      <x:c r="M9" s="30"/>
      <x:c r="N9" s="30"/>
    </x:row>
    <x:row r="10" ht="38" customHeight="1">
      <x:c r="A10" s="30"/>
      <x:c r="B10" s="41" t="str">
        <x:v>G2 Vollständiger, nutzbarer Fall-Export</x:v>
      </x:c>
      <x:c r="C10" s="33" t="str">
        <x:v>Nicht bestanden</x:v>
      </x:c>
      <x:c r="D10" s="33" t="str">
        <x:v>Bestanden</x:v>
      </x:c>
      <x:c r="E10" s="33" t="str">
        <x:v>Bestanden</x:v>
      </x:c>
      <x:c r="F10" s="33"/>
      <x:c r="G10" s="33"/>
      <x:c r="H10" s="33"/>
      <x:c r="I10" s="33"/>
      <x:c r="J10" s="33"/>
      <x:c r="K10" s="30"/>
      <x:c r="L10" s="30"/>
      <x:c r="M10" s="30"/>
      <x:c r="N10" s="30"/>
    </x:row>
    <x:row r="11" ht="38" customHeight="1">
      <x:c r="A11" s="30"/>
      <x:c r="B11" s="41" t="str">
        <x:v>G3 Genehmigte Datenverarbeitung und privilegierte Unterstützung</x:v>
      </x:c>
      <x:c r="C11" s="33" t="str">
        <x:v>Bestanden</x:v>
      </x:c>
      <x:c r="D11" s="33" t="str">
        <x:v>Bestanden</x:v>
      </x:c>
      <x:c r="E11" s="33" t="str">
        <x:v>Bestanden</x:v>
      </x:c>
      <x:c r="F11" s="33"/>
      <x:c r="G11" s="33"/>
      <x:c r="H11" s="33"/>
      <x:c r="I11" s="33"/>
      <x:c r="J11" s="33"/>
      <x:c r="K11" s="30"/>
      <x:c r="L11" s="30"/>
      <x:c r="M11" s="30"/>
      <x:c r="N11" s="30"/>
    </x:row>
    <x:row r="12" ht="38" customHeight="1">
      <x:c r="A12" s="30"/>
      <x:c r="B12" s="41"/>
      <x:c r="C12" s="33"/>
      <x:c r="D12" s="33"/>
      <x:c r="E12" s="33"/>
      <x:c r="F12" s="33"/>
      <x:c r="G12" s="33"/>
      <x:c r="H12" s="33"/>
      <x:c r="I12" s="33"/>
      <x:c r="J12" s="33"/>
      <x:c r="K12" s="30"/>
      <x:c r="L12" s="30"/>
      <x:c r="M12" s="30"/>
      <x:c r="N12" s="30"/>
    </x:row>
    <x:row r="13" ht="38" customHeight="1">
      <x:c r="A13" s="30"/>
      <x:c r="B13" s="41"/>
      <x:c r="C13" s="33"/>
      <x:c r="D13" s="33"/>
      <x:c r="E13" s="33"/>
      <x:c r="F13" s="33"/>
      <x:c r="G13" s="33"/>
      <x:c r="H13" s="33"/>
      <x:c r="I13" s="33"/>
      <x:c r="J13" s="33"/>
      <x:c r="K13" s="30"/>
      <x:c r="L13" s="30"/>
      <x:c r="M13" s="30"/>
      <x:c r="N13" s="30"/>
    </x:row>
    <x:row r="14" ht="38" customHeight="1">
      <x:c r="A14" s="30"/>
      <x:c r="B14" s="41"/>
      <x:c r="C14" s="33"/>
      <x:c r="D14" s="33"/>
      <x:c r="E14" s="33"/>
      <x:c r="F14" s="33"/>
      <x:c r="G14" s="33"/>
      <x:c r="H14" s="33"/>
      <x:c r="I14" s="33"/>
      <x:c r="J14" s="33"/>
      <x:c r="K14" s="30"/>
      <x:c r="L14" s="30"/>
      <x:c r="M14" s="30"/>
      <x:c r="N14" s="30"/>
    </x:row>
    <x:row r="15" ht="38" customHeight="1">
      <x:c r="A15" s="30"/>
      <x:c r="B15" s="41"/>
      <x:c r="C15" s="33"/>
      <x:c r="D15" s="33"/>
      <x:c r="E15" s="33"/>
      <x:c r="F15" s="33"/>
      <x:c r="G15" s="33"/>
      <x:c r="H15" s="33"/>
      <x:c r="I15" s="33"/>
      <x:c r="J15" s="33"/>
      <x:c r="K15" s="30"/>
      <x:c r="L15" s="30"/>
      <x:c r="M15" s="30"/>
      <x:c r="N15" s="30"/>
    </x:row>
    <x:row r="16" ht="38" customHeight="1">
      <x:c r="A16" s="30"/>
      <x:c r="B16" s="41"/>
      <x:c r="C16" s="33"/>
      <x:c r="D16" s="33"/>
      <x:c r="E16" s="33"/>
      <x:c r="F16" s="33"/>
      <x:c r="G16" s="33"/>
      <x:c r="H16" s="33"/>
      <x:c r="I16" s="33"/>
      <x:c r="J16" s="33"/>
      <x:c r="K16" s="30"/>
      <x:c r="L16" s="30"/>
      <x:c r="M16" s="30"/>
      <x:c r="N16" s="30"/>
    </x:row>
    <x:row r="17" ht="38" customHeight="1">
      <x:c r="A17" s="30"/>
      <x:c r="B17" s="41"/>
      <x:c r="C17" s="33"/>
      <x:c r="D17" s="33"/>
      <x:c r="E17" s="33"/>
      <x:c r="F17" s="33"/>
      <x:c r="G17" s="33"/>
      <x:c r="H17" s="33"/>
      <x:c r="I17" s="33"/>
      <x:c r="J17" s="33"/>
      <x:c r="K17" s="30"/>
      <x:c r="L17" s="30"/>
      <x:c r="M17" s="30"/>
      <x:c r="N17" s="30"/>
    </x:row>
    <x:row r="18" ht="38" customHeight="1">
      <x:c r="A18" s="30"/>
      <x:c r="B18" s="41"/>
      <x:c r="C18" s="33"/>
      <x:c r="D18" s="33"/>
      <x:c r="E18" s="33"/>
      <x:c r="F18" s="33"/>
      <x:c r="G18" s="33"/>
      <x:c r="H18" s="33"/>
      <x:c r="I18" s="33"/>
      <x:c r="J18" s="33"/>
      <x:c r="K18" s="30"/>
      <x:c r="L18" s="30"/>
      <x:c r="M18" s="30"/>
      <x:c r="N18" s="30"/>
    </x:row>
    <x:row r="19" ht="25" customHeight="1">
      <x:c r="A19" s="30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</x:row>
    <x:row r="20" ht="25" customHeight="1">
      <x:c r="A20" s="30"/>
      <x:c r="B20" s="30"/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</x:row>
    <x:row r="21" ht="25" customHeight="1">
      <x:c r="A21" s="30"/>
      <x:c r="B21" s="30" t="str">
        <x:v>Mindestens eine benannte Pflichtanforderung ist notwendig, bevor ein Anbieter berechtigt sein kann.</x:v>
      </x:c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</x:row>
    <x:row r="22" ht="25" customHeight="1">
      <x:c r="A22" s="30"/>
      <x:c r="B22" s="30"/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</x:row>
    <x:row r="23" ht="25" customHeight="1">
      <x:c r="A23" s="30"/>
      <x:c r="B23" s="30" t="str">
        <x:v>Northstar-Beispiel: Beacon und Cedar bestehen alle drei Prüfungen nach Wiederholungen. Apex scheitert an G2.</x:v>
      </x:c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</x:row>
    <x:row r="24" ht="25" customHeight="1">
      <x:c r="A24" s="30"/>
      <x:c r="B24" s="30"/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</x:row>
    <x:row r="25" ht="25" customHeight="1">
      <x:c r="A25" s="30"/>
      <x:c r="B25" s="30"/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</x:row>
  </x:sheetData>
  <x:conditionalFormatting sqref="C9:J18">
    <x:cfRule type="expression" dxfId="2" priority="1">
      <x:formula>AND($B9&lt;&gt;"",C$7&lt;&gt;"",C9&lt;&gt;"Bestanden")</x:formula>
    </x:cfRule>
  </x:conditionalFormatting>
  <x:dataValidations count="1">
    <x:dataValidation type="list" sqref="C9:J18">
      <x:formula1>"Bestanden,Nicht bestanden,Ausstehend"</x:formula1>
    </x:dataValidation>
  </x:dataValidations>
  <x:pageMargins left="0.7" right="0.7" top="0.75" bottom="0.75" header="0.3" footer="0.3"/>
</x:worksheet>
</file>